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0"/>
  </bookViews>
  <sheets>
    <sheet name="NSR" sheetId="1" r:id="rId1"/>
    <sheet name="EXFOR" sheetId="2" r:id="rId2"/>
  </sheets>
  <definedNames>
    <definedName name="Excel_BuiltIn_Sheet_Title_1">"表1"</definedName>
    <definedName name="Excel_BuiltIn_Sheet_Title_2">"表2"</definedName>
    <definedName name="Excel_BuiltIn_Sheet_Title_3">"表3"</definedName>
    <definedName name="_xlnm.Print_Area" localSheetId="1">'EXFOR'!#REF!</definedName>
    <definedName name="_xlnm.Print_Area" localSheetId="0">'NSR'!$A:$IV</definedName>
  </definedNames>
  <calcPr fullCalcOnLoad="1"/>
</workbook>
</file>

<file path=xl/sharedStrings.xml><?xml version="1.0" encoding="utf-8"?>
<sst xmlns="http://schemas.openxmlformats.org/spreadsheetml/2006/main" count="3117" uniqueCount="1635">
  <si>
    <t>http://www.sciencedirect.com/science?_ob=ArticleURL&amp;_udi=B6TJM-3YN9F14-3Y&amp;_user=10&amp;_rdoc=1&amp;_fmt=&amp;_orig=search&amp;_sort=d&amp;view=c&amp;_acct=C000050221&amp;_version=1&amp;_urlVersion=0&amp;_userid=10&amp;md5=7bbd7493bec55135a88a2748dc8ad9d5</t>
  </si>
  <si>
    <t>*12E+06</t>
  </si>
  <si>
    <t>*22E+06</t>
  </si>
  <si>
    <t>1994KIZV</t>
  </si>
  <si>
    <t>Univ.Tsukuba, Tandem Accel.Center, Ann.Rept., 1993, p.10 (1994); UTTAC-61 (1994)</t>
  </si>
  <si>
    <t>H.Kishita</t>
  </si>
  <si>
    <t>H.Kishita, M.Higuchi, Y.Mukouhara, T.Katabuch, Y.Tagishi</t>
  </si>
  <si>
    <r>
      <t xml:space="preserve">A New Deuteron Polarimeter Using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</si>
  <si>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1993SC06</t>
  </si>
  <si>
    <t>1247</t>
  </si>
  <si>
    <t>A.Scalia</t>
  </si>
  <si>
    <t>' Shadow ' Properties in Sub-Barrier Fusion</t>
  </si>
  <si>
    <t>http://prola.aps.org/abstract/PRC/v47/i3/p1247_1</t>
  </si>
  <si>
    <t>*2E+06</t>
  </si>
  <si>
    <t>1993MU02</t>
  </si>
  <si>
    <t>YF,PAN</t>
  </si>
  <si>
    <t>56,56</t>
  </si>
  <si>
    <t>2,217</t>
  </si>
  <si>
    <t>V.D.Mur</t>
  </si>
  <si>
    <t>V.D.Mur, B.M.Karnakov, S.G.Pozdnyakov, V.S.Popov</t>
  </si>
  <si>
    <r>
      <t>Low-Energy Parameters of the dt and d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Systems</t>
    </r>
  </si>
  <si>
    <t>*100E+06</t>
  </si>
  <si>
    <t>1993CH01</t>
  </si>
  <si>
    <t>255</t>
  </si>
  <si>
    <t>G.S.Chulick</t>
  </si>
  <si>
    <t>G.S.Chulick, Y.E.Kim, R.A.Rice, M.Rabinowitz</t>
  </si>
  <si>
    <t>Extended Parameterization of Nuclear-Reaction Cross Sections for Few-Nucleon Nuclei</t>
  </si>
  <si>
    <t>http://www.sciencedirect.com/science?_ob=ArticleURL&amp;_udi=B6TVB-473FR6W-B3&amp;_user=10&amp;_rdoc=1&amp;_fmt=&amp;_orig=search&amp;_sort=d&amp;view=c&amp;_acct=C000050221&amp;_version=1&amp;_urlVersion=0&amp;_userid=10&amp;md5=78271961a4a887441eab9b32c127fb60</t>
  </si>
  <si>
    <t>1992LA28</t>
  </si>
  <si>
    <t>ANP</t>
  </si>
  <si>
    <t>K.Langanke, D.Lukas</t>
  </si>
  <si>
    <t>Checkup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</si>
  <si>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</si>
  <si>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</si>
  <si>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</si>
  <si>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</si>
  <si>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</si>
  <si>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</si>
  <si>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</si>
  <si>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</si>
  <si>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</si>
  <si>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A1291002</t>
  </si>
  <si>
    <t>2-HE-3(D,P)2-HE-4,,SIG,,SFC,EXP</t>
  </si>
  <si>
    <t>U.Schroder et al.</t>
  </si>
  <si>
    <t>A0228002</t>
  </si>
  <si>
    <t>2-HE-3(D,P)2-HE-4,,SIG,,SFC</t>
  </si>
  <si>
    <t>M.Aliotta et al.</t>
  </si>
  <si>
    <t>A0228003</t>
  </si>
  <si>
    <t>A1064004</t>
  </si>
  <si>
    <t>2-HE-3(D,P)2-HE-4,,SIG,,,EXP</t>
  </si>
  <si>
    <t>T.W.Bonner et al.</t>
  </si>
  <si>
    <t>A1042003</t>
  </si>
  <si>
    <t>R.G.Jarvis et al.</t>
  </si>
  <si>
    <t>A0411002</t>
  </si>
  <si>
    <t>S.Engstler et al.</t>
  </si>
  <si>
    <t>A0411003</t>
  </si>
  <si>
    <t>A0411004</t>
  </si>
  <si>
    <t>A0411005</t>
  </si>
  <si>
    <t>A1061003</t>
  </si>
  <si>
    <t>W.Gruebler et al.</t>
  </si>
  <si>
    <t>A0409006</t>
  </si>
  <si>
    <t>A.Krauss et al.</t>
  </si>
  <si>
    <t>A0409007</t>
  </si>
  <si>
    <t>C0594005</t>
  </si>
  <si>
    <t>2-HE-3(D,P)2-HE-4,,SIG</t>
  </si>
  <si>
    <t>W.H.Geist et al.</t>
  </si>
  <si>
    <t>C0594007</t>
  </si>
  <si>
    <t>C0018009</t>
  </si>
  <si>
    <t>2-HE-3(D,P)2-HE-4,,SIG,,,DERIV</t>
  </si>
  <si>
    <t>W.B.Arnold et al.</t>
  </si>
  <si>
    <t>C0018010</t>
  </si>
  <si>
    <t>2-HE-3(D,P)2-HE-4,,SIG,,FCT</t>
  </si>
  <si>
    <t>C0012005</t>
  </si>
  <si>
    <t>L.Stewart et al.</t>
  </si>
  <si>
    <t>D0437002</t>
  </si>
  <si>
    <t>H.Erramli et al.</t>
  </si>
  <si>
    <t>S0001002</t>
  </si>
  <si>
    <t>Li Zhichang et al.</t>
  </si>
  <si>
    <t>T0046004</t>
  </si>
  <si>
    <t>R.Roy et al.</t>
  </si>
  <si>
    <t>D0016003</t>
  </si>
  <si>
    <t>2-HE-3(D,P)2-HE-4,,SGV,,,CALC</t>
  </si>
  <si>
    <t>B.H.Duane</t>
  </si>
  <si>
    <t>A1116005</t>
  </si>
  <si>
    <t>2-HE-3(T,D)2-HE-4,,SIG,,,EXP</t>
  </si>
  <si>
    <t>B.Kuhn et al.</t>
  </si>
  <si>
    <t>D0016007</t>
  </si>
  <si>
    <t>(2-HE-3(T,N+P)2-HE-4,,SGV,,,CALC)+(2-HE-3(T,D)2-HE-4,,SGV,,,CALC)+(2-HE-3(T,P)2-HE-5,,SGV,,,CALC)</t>
  </si>
  <si>
    <t>A1258002</t>
  </si>
  <si>
    <t>2-HE-3(A,G)4-BE-7,,SIG,,SFC,EXP</t>
  </si>
  <si>
    <t>H.Volk et al.</t>
  </si>
  <si>
    <t>A1087003</t>
  </si>
  <si>
    <t>2-HE-3(A,G)4-BE-7,,SIG,,,EXP</t>
  </si>
  <si>
    <t>H.D.Holmgren et al.</t>
  </si>
  <si>
    <t>A1128002</t>
  </si>
  <si>
    <t>K.Nagatani et al.</t>
  </si>
  <si>
    <t>A1205002</t>
  </si>
  <si>
    <t>H.Krawinkel et al.</t>
  </si>
  <si>
    <t>A1240002</t>
  </si>
  <si>
    <t>R.G.H.Robertson et al.</t>
  </si>
  <si>
    <t>A1088002</t>
  </si>
  <si>
    <t>P.D.Parker et al.</t>
  </si>
  <si>
    <t>A1289002</t>
  </si>
  <si>
    <t>M.Hilgemeier et al.</t>
  </si>
  <si>
    <t>A1312002</t>
  </si>
  <si>
    <t>P.D.Parker</t>
  </si>
  <si>
    <t>PARKER,1969</t>
  </si>
  <si>
    <t>C0737002</t>
  </si>
  <si>
    <t>2-HE-3(A,G)4-BE-7,,SIG</t>
  </si>
  <si>
    <t>J.L.Osborne et al.</t>
  </si>
  <si>
    <t>C0737003</t>
  </si>
  <si>
    <t>C0737004</t>
  </si>
  <si>
    <t>(2-HE-3(A,G)4-BE-7,PAR,SIG)//(2-HE-3(A,G)4-BE-7,PAR,SIG)</t>
  </si>
  <si>
    <t>O1516002</t>
  </si>
  <si>
    <t>2-HE-3(A,G)4-BE-7,,SIG,,SFC</t>
  </si>
  <si>
    <t>F.Confortola et al.</t>
  </si>
  <si>
    <t>2-HE-3(A,G)4-BE-7,,SIG,,,DERIV</t>
  </si>
  <si>
    <t>O1399002</t>
  </si>
  <si>
    <t>D.Bemmerer et al.</t>
  </si>
  <si>
    <t>O1520002</t>
  </si>
  <si>
    <t>Gy.Gyuerky et al.</t>
  </si>
  <si>
    <t>T0051002</t>
  </si>
  <si>
    <t>2-HE-3(A,G)4-BE-7,PAR,SIG</t>
  </si>
  <si>
    <t>T.K.Alexander et al.</t>
  </si>
  <si>
    <t>C0534004</t>
  </si>
  <si>
    <t>2-HE-4(T,N)3-LI-6,PAR,SIG</t>
  </si>
  <si>
    <t>M.Drosg et al.</t>
  </si>
  <si>
    <t>LA-9129,1982</t>
  </si>
  <si>
    <t>REPT Ohio State Univ 1974 Prog,VDG-010,P16</t>
  </si>
  <si>
    <t>*0.344E+06</t>
  </si>
  <si>
    <t>*0.727E+06</t>
  </si>
  <si>
    <t>1974GA21</t>
  </si>
  <si>
    <t>186</t>
  </si>
  <si>
    <t>R.Garrett</t>
  </si>
  <si>
    <t>R.Garrett, W.W.Lindstrom</t>
  </si>
  <si>
    <r>
      <t xml:space="preserve">Measurement of the Analyzing Power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below 1 MeV</t>
    </r>
  </si>
  <si>
    <t>http://www.sciencedirect.com/science?_ob=ArticleURL&amp;_udi=B6TVB-47311RP-PP&amp;_user=10&amp;_rdoc=1&amp;_fmt=&amp;_orig=search&amp;_sort=d&amp;view=c&amp;_version=1&amp;_urlVersion=0&amp;_userid=10&amp;md5=2b4c127e38583888733671431b9fe7a8</t>
  </si>
  <si>
    <t>1974CH02</t>
  </si>
  <si>
    <t>56</t>
  </si>
  <si>
    <t>F.S.Chwieroth</t>
  </si>
  <si>
    <t>F.S.Chwieroth, Y.C.Tang, D.R.Thompson</t>
  </si>
  <si>
    <t>Microscopic Coupled-Channel Study of the Five-Nucleon System with the Resonating-Group Method</t>
  </si>
  <si>
    <t>http://prola.aps.org/abstract/PRC/v9/i1/p56_1</t>
  </si>
  <si>
    <t>*0.75E+06</t>
  </si>
  <si>
    <t>*6.15E+06</t>
  </si>
  <si>
    <t>1974BRXS</t>
  </si>
  <si>
    <t>REPT CONF-740218,Paper 21</t>
  </si>
  <si>
    <t>1974BE67</t>
  </si>
  <si>
    <t>ZP</t>
  </si>
  <si>
    <t>89</t>
  </si>
  <si>
    <t>R.Beckmann</t>
  </si>
  <si>
    <t>R.Beckmann, U.Holm, K.Lorenzen</t>
  </si>
  <si>
    <r>
      <t xml:space="preserve">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with a Polarized Target</t>
    </r>
  </si>
  <si>
    <t>1973TRZN</t>
  </si>
  <si>
    <t>REPT ORO-2408-51 P7</t>
  </si>
  <si>
    <t>*20E+06</t>
  </si>
  <si>
    <t>1973SHXW</t>
  </si>
  <si>
    <t>REPT UCD-CNL 173 P33</t>
  </si>
  <si>
    <t>1973MIYY</t>
  </si>
  <si>
    <t>THESIS C K Mitchell,Univ Wyoming,LA-5412-T</t>
  </si>
  <si>
    <t>1973LIZU</t>
  </si>
  <si>
    <t>JOUR BAPSA 18 699 JJ14</t>
  </si>
  <si>
    <t>E=4-14 MeV,θ=0;E=8 MeV,θ=15,30,45,60</t>
  </si>
  <si>
    <t>1973HA51</t>
  </si>
  <si>
    <t>1629</t>
  </si>
  <si>
    <t>R.A.Hardekopf</t>
  </si>
  <si>
    <t>R.A.Hardekopf, D.D.Armstrong, W.Gruebler, P.W.Keaton,Jr., U.Meyer-Berkhout</t>
  </si>
  <si>
    <r>
      <t xml:space="preserve">Polarization Transfer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</si>
  <si>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http://prola.aps.org/abstract/PRC/v8/i5/p1629_1</t>
  </si>
  <si>
    <t>1973CHYZ</t>
  </si>
  <si>
    <t>CONF Munich(Nucl Phys),Vol1 P108</t>
  </si>
  <si>
    <t>*1.99E+06</t>
  </si>
  <si>
    <t>*6.00E+06</t>
  </si>
  <si>
    <t>*ded</t>
  </si>
  <si>
    <t>1973CL13</t>
  </si>
  <si>
    <t>342</t>
  </si>
  <si>
    <t>J.F.Clare</t>
  </si>
  <si>
    <r>
      <t xml:space="preserve">Measurement of the Proton Polarization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between 2.0 and 6.0 MeV</t>
    </r>
  </si>
  <si>
    <t>http://www.sciencedirect.com/science?_ob=ArticleURL&amp;_udi=B6TVB-4731C56-16F&amp;_user=10&amp;_rdoc=1&amp;_fmt=&amp;_orig=search&amp;_sort=d&amp;view=c&amp;_acct=C000050221&amp;_version=1&amp;_urlVersion=0&amp;_userid=10&amp;md5=dc2d92a8814c6fed218404f8d1bcc6d1</t>
  </si>
  <si>
    <t>1985BU02</t>
  </si>
  <si>
    <t>L11</t>
  </si>
  <si>
    <t>B.Buck, R.A.Baldock, J.A.Rubio</t>
  </si>
  <si>
    <r>
      <t xml:space="preserve">Cluster Model of A = 7 Nuclei and the Astrophysical S Factor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at Zero Energy</t>
    </r>
  </si>
  <si>
    <t>http://www.iop.org/EJ/abstract/0305-4616/11/1/003/</t>
  </si>
  <si>
    <t>*0.25E+06</t>
  </si>
  <si>
    <t>1984WA06</t>
  </si>
  <si>
    <t>133</t>
  </si>
  <si>
    <t>H.Walliser</t>
  </si>
  <si>
    <t>H.Walliser, H.Kanada, Y.C.Tang</t>
  </si>
  <si>
    <r>
      <t xml:space="preserve">Study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Radiative-Capture Reaction with Resonating-Group Wave Functions</t>
    </r>
  </si>
  <si>
    <t>http://www.sciencedirect.com/science?_ob=ArticleURL&amp;_udi=B6TVB-4731KTK-H5&amp;_user=10&amp;_rdoc=1&amp;_fmt=&amp;_orig=search&amp;_sort=d&amp;view=c&amp;_acct=C000050221&amp;_version=1&amp;_urlVersion=0&amp;_userid=10&amp;md5=26a258b2327e40eef17a91b30bb8983a</t>
  </si>
  <si>
    <t>*165E+03 , 945E+03</t>
  </si>
  <si>
    <t>*1169E+03 , 1255E+03</t>
  </si>
  <si>
    <t>1984OS03</t>
  </si>
  <si>
    <t>115</t>
  </si>
  <si>
    <t>J.L.Osborne</t>
  </si>
  <si>
    <t>J.L.Osborne, C.A.Barnes, R.W.Kavanagh, R.M.Kremer, G.J.Mathews, J.L.Zyskind, P.D.Parker, A.J.Howard</t>
  </si>
  <si>
    <r>
      <t xml:space="preserve">Low-Energy Behaviour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</t>
    </r>
  </si>
  <si>
    <t>http://www.sciencedirect.com/science?_ob=ArticleURL&amp;_udi=B6TVB-4731KTK-H4&amp;_user=10&amp;_rdoc=1&amp;_fmt=&amp;_orig=search&amp;_sort=d&amp;view=c&amp;_acct=C000050221&amp;_version=1&amp;_urlVersion=0&amp;_userid=10&amp;md5=302d9d8f458cd181efe6052655c28f1d</t>
  </si>
  <si>
    <t>２つエネルギー領域がある。さらに、Ｓ（Ｅ）の記載</t>
  </si>
  <si>
    <t>525E+03</t>
  </si>
  <si>
    <t>1984ALZU</t>
  </si>
  <si>
    <t>29,No7</t>
  </si>
  <si>
    <t>1076,R6.3</t>
  </si>
  <si>
    <t>T.K.Alexander</t>
  </si>
  <si>
    <r>
      <t xml:space="preserve">Direct Capture of 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Implanted in Nb and the Solar Neutrino Problem</t>
    </r>
  </si>
  <si>
    <t>*1.3E+06</t>
  </si>
  <si>
    <t>mes,ded</t>
  </si>
  <si>
    <t>1984AL24</t>
  </si>
  <si>
    <t>526</t>
  </si>
  <si>
    <t>T.K.Alexander, G.C.Ball, W.N.Lennard, H.Geissel, H.-B.Mak</t>
  </si>
  <si>
    <r>
      <t xml:space="preserve">Measurement of the Absolute Cross Section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at E(c.m.) = 525 keV</t>
    </r>
  </si>
  <si>
    <t>http://www.sciencedirect.com/science?_ob=ArticleURL&amp;_udi=B6TVB-472TB33-V4&amp;_user=10&amp;_rdoc=1&amp;_fmt=&amp;_orig=search&amp;_sort=d&amp;view=c&amp;_acct=C000050221&amp;_version=1&amp;_urlVersion=0&amp;_userid=10&amp;md5=e68b970f1a4c51719b5d2a3c5b784b59</t>
  </si>
  <si>
    <t>1983WA13</t>
  </si>
  <si>
    <t>57</t>
  </si>
  <si>
    <t>H.Walliser, Q.K.K.Liu, H.Kanada, Y.C.Tang</t>
  </si>
  <si>
    <t>Effects of Electron Screening of Low-Energy Fusion Cross Sections</t>
  </si>
  <si>
    <t>1986BIZP</t>
  </si>
  <si>
    <t>Proc.Intern.Nuclear Physics Conference, Harrogate, U.K., p.333 (1986)</t>
  </si>
  <si>
    <t>M.Bittcher, V.Konig, P.A.Schmelzbach, Ch.Forstner, W.Gruebler, B.Vuaridel, D.Singy, J.Ulbricht</t>
  </si>
  <si>
    <r>
      <t>High Precision Measurement of Cross Section and Analyzing Powers iT</t>
    </r>
    <r>
      <rPr>
        <vertAlign val="sub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,T</t>
    </r>
    <r>
      <rPr>
        <vertAlign val="subscript"/>
        <sz val="10"/>
        <rFont val="ＭＳ Ｐゴシック"/>
        <family val="3"/>
      </rPr>
      <t>20</t>
    </r>
    <r>
      <rPr>
        <sz val="10"/>
        <rFont val="ＭＳ Ｐゴシック"/>
        <family val="3"/>
      </rPr>
      <t>,T</t>
    </r>
    <r>
      <rPr>
        <vertAlign val="subscript"/>
        <sz val="10"/>
        <rFont val="ＭＳ Ｐゴシック"/>
        <family val="3"/>
      </rPr>
      <t>21</t>
    </r>
    <r>
      <rPr>
        <sz val="10"/>
        <rFont val="ＭＳ Ｐゴシック"/>
        <family val="3"/>
      </rPr>
      <t xml:space="preserve"> and T</t>
    </r>
    <r>
      <rPr>
        <vertAlign val="subscript"/>
        <sz val="10"/>
        <rFont val="ＭＳ Ｐゴシック"/>
        <family val="3"/>
      </rPr>
      <t>22</t>
    </r>
    <r>
      <rPr>
        <sz val="10"/>
        <rFont val="ＭＳ Ｐゴシック"/>
        <family val="3"/>
      </rPr>
      <t xml:space="preserve"> of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</si>
  <si>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*18E+06</t>
  </si>
  <si>
    <t>1985SAZL</t>
  </si>
  <si>
    <t>Univ.Tsukuba, Tandem Accel.Center, Ann.Rept., 1984, p.38 (1985); UTTAC-50 (1985)</t>
  </si>
  <si>
    <t>T.Sakai, K.Hashimoto, M.Takei, M.Kurokawa, A.Manabe, K.Aoki, Y.Aoki, Y.Tagishi, K.Yagi</t>
  </si>
  <si>
    <r>
      <t xml:space="preserve">Measurement of the Analyzing Powers and Cross Sections for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in the Forward Angular Region</t>
    </r>
  </si>
  <si>
    <t>1982GR25</t>
  </si>
  <si>
    <t>NIM</t>
  </si>
  <si>
    <t>235</t>
  </si>
  <si>
    <t>W.Gruebler, F.Sperisen, K.Elsener, V.Konig, P.A.Schmelzbach, B.Jenny, C.Schweizer, J.Ulbricht</t>
  </si>
  <si>
    <t>A Polarimeter for Vector- and Tensor-Polarized Deuterons for Use in Polarization Transfer Experiments</t>
  </si>
  <si>
    <t>*50E+06</t>
  </si>
  <si>
    <t>1981WOZX</t>
  </si>
  <si>
    <t>BAP</t>
  </si>
  <si>
    <t>26,No6</t>
  </si>
  <si>
    <t>791,HX10</t>
  </si>
  <si>
    <t>H.L.Woolverton</t>
  </si>
  <si>
    <t>H.L.Woolverton, J.C.Hiebert, L.C.Northcliffe, M.J.Marolda, S.Nath, W.F.Woodward, A.Doumas</t>
  </si>
  <si>
    <r>
      <t>Polarization Transfer at 0</t>
    </r>
    <r>
      <rPr>
        <vertAlign val="superscript"/>
        <sz val="10"/>
        <rFont val="ＭＳ Ｐゴシック"/>
        <family val="3"/>
      </rPr>
      <t>°</t>
    </r>
    <r>
      <rPr>
        <sz val="10"/>
        <rFont val="ＭＳ Ｐゴシック"/>
        <family val="3"/>
      </rPr>
      <t xml:space="preserve"> in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He(d(pol),p(pol))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at 50 MeV</t>
    </r>
  </si>
  <si>
    <t>*14.6E+06</t>
  </si>
  <si>
    <t>*39.9E+06</t>
  </si>
  <si>
    <t>1981RO13</t>
  </si>
  <si>
    <t>2421</t>
  </si>
  <si>
    <t>R.Roy</t>
  </si>
  <si>
    <t>R.Roy, F.Seiler, H.E.Conzett, F.N.Rad</t>
  </si>
  <si>
    <r>
      <t>Cross Section and Vector Analyzing Power iT</t>
    </r>
    <r>
      <rPr>
        <vertAlign val="sub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 of the Processes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He(d(pol),d)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between 15 and 40 MeV</t>
    </r>
  </si>
  <si>
    <t>http://prola.aps.org/abstract/PRC/v24/i6/p2421_1</t>
  </si>
  <si>
    <t>*6E+06</t>
  </si>
  <si>
    <t>1981DEZK</t>
  </si>
  <si>
    <t>DA/B</t>
  </si>
  <si>
    <t>1931</t>
  </si>
  <si>
    <t>R.Detoma</t>
  </si>
  <si>
    <t>R.Detoma, Jr.</t>
  </si>
  <si>
    <r>
      <t>Polarization Transfer Coefficients at E</t>
    </r>
    <r>
      <rPr>
        <vertAlign val="subscript"/>
        <sz val="10"/>
        <rFont val="ＭＳ Ｐゴシック"/>
        <family val="3"/>
      </rPr>
      <t>d</t>
    </r>
    <r>
      <rPr>
        <sz val="10"/>
        <rFont val="ＭＳ Ｐゴシック"/>
        <family val="3"/>
      </rPr>
      <t xml:space="preserve"> = 6 MeV for the Charge Symmetric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H(d(pol),n(pol))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He(d(pol),p(pol))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</t>
    </r>
  </si>
  <si>
    <t>1981DEYZ</t>
  </si>
  <si>
    <t>VDG-014, p.10 (1981)</t>
  </si>
  <si>
    <t>R.Detoma, T.R.Donoghue, T.C.Rinckel, K.E.Sale, H.W.Clark</t>
  </si>
  <si>
    <r>
      <t>Measurement of the K</t>
    </r>
    <r>
      <rPr>
        <vertAlign val="subscript"/>
        <sz val="10"/>
        <rFont val="ＭＳ Ｐゴシック"/>
        <family val="3"/>
      </rPr>
      <t>z</t>
    </r>
    <r>
      <rPr>
        <vertAlign val="superscript"/>
        <sz val="10"/>
        <rFont val="ＭＳ Ｐゴシック"/>
        <family val="3"/>
      </rPr>
      <t>x'</t>
    </r>
    <r>
      <rPr>
        <sz val="10"/>
        <rFont val="ＭＳ Ｐゴシック"/>
        <family val="3"/>
      </rPr>
      <t>,K</t>
    </r>
    <r>
      <rPr>
        <vertAlign val="subscript"/>
        <sz val="10"/>
        <rFont val="ＭＳ Ｐゴシック"/>
        <family val="3"/>
      </rPr>
      <t>y</t>
    </r>
    <r>
      <rPr>
        <vertAlign val="superscript"/>
        <sz val="10"/>
        <rFont val="ＭＳ Ｐゴシック"/>
        <family val="3"/>
      </rPr>
      <t>y'</t>
    </r>
    <r>
      <rPr>
        <sz val="10"/>
        <rFont val="ＭＳ Ｐゴシック"/>
        <family val="3"/>
      </rPr>
      <t xml:space="preserve"> and K</t>
    </r>
    <r>
      <rPr>
        <vertAlign val="subscript"/>
        <sz val="10"/>
        <rFont val="ＭＳ Ｐゴシック"/>
        <family val="3"/>
      </rPr>
      <t>zz</t>
    </r>
    <r>
      <rPr>
        <vertAlign val="superscript"/>
        <sz val="10"/>
        <rFont val="ＭＳ Ｐゴシック"/>
        <family val="3"/>
      </rPr>
      <t>y'</t>
    </r>
    <r>
      <rPr>
        <sz val="10"/>
        <rFont val="ＭＳ Ｐゴシック"/>
        <family val="3"/>
      </rPr>
      <t xml:space="preserve"> Polarization Transfer Coefficients for the Charge Symmetric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and T(d,n)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at 6 MeV</t>
    </r>
  </si>
  <si>
    <t>*3E+06</t>
  </si>
  <si>
    <t>1981CLZY</t>
  </si>
  <si>
    <t>673</t>
  </si>
  <si>
    <t>H.W.Clark</t>
  </si>
  <si>
    <t>H.W.Clark, Jr.</t>
  </si>
  <si>
    <r>
      <t xml:space="preserve">The Charge Symmetric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H(d(pol),n)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Compared Through Analyzing Powers Below 6 MeV</t>
    </r>
  </si>
  <si>
    <t>1981CLZW</t>
  </si>
  <si>
    <t>VDG-014, p.3 (1981)</t>
  </si>
  <si>
    <t>H.W.Clark, R.Detoma, T.C.Rinckel, T.R.Donoghue, G.M.Hale</t>
  </si>
  <si>
    <r>
      <t xml:space="preserve">Analyzing Powers for the Charge Symmetric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and T(d,n)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</t>
    </r>
  </si>
  <si>
    <t>*40E+06</t>
  </si>
  <si>
    <t>1980GR14</t>
  </si>
  <si>
    <t>2243</t>
  </si>
  <si>
    <t>W.Gruebler, P.A.Schmelzbach, V.Konig</t>
  </si>
  <si>
    <r>
      <t>Calibration of T</t>
    </r>
    <r>
      <rPr>
        <vertAlign val="subscript"/>
        <sz val="10"/>
        <rFont val="ＭＳ Ｐゴシック"/>
        <family val="3"/>
      </rPr>
      <t>20</t>
    </r>
    <r>
      <rPr>
        <sz val="10"/>
        <rFont val="ＭＳ Ｐゴシック"/>
        <family val="3"/>
      </rPr>
      <t>(0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)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</si>
  <si>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http://prola.aps.org/abstract/PRC/v22/i5/p2243_1</t>
  </si>
  <si>
    <t>*0.24E+06</t>
  </si>
  <si>
    <t>http://www.sciencedirect.com/science?_ob=ArticleURL&amp;_udi=B6TVB-473NK6G-MK&amp;_user=10&amp;_rdoc=1&amp;_fmt=&amp;_orig=search&amp;_sort=d&amp;view=c&amp;_acct=C000050221&amp;_version=1&amp;_urlVersion=0&amp;_userid=10&amp;md5=6eedaa8c841a071ded18d8d8e5ef427b</t>
  </si>
  <si>
    <t>*10.7E+06</t>
  </si>
  <si>
    <t>1966WE03</t>
  </si>
  <si>
    <t>NP</t>
  </si>
  <si>
    <t>46</t>
  </si>
  <si>
    <t>W.G.Weitkamp</t>
  </si>
  <si>
    <t>W.G.Weitkamp, W.Haeberli</t>
  </si>
  <si>
    <r>
      <t>Polarization in p-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Scattering from 17 to 27 MeV</t>
    </r>
  </si>
  <si>
    <t>http://www.sciencedirect.com/science?_ob=ArticleURL&amp;_udi=B73DR-4718JBH-KV&amp;_user=10&amp;_rdoc=1&amp;_fmt=&amp;_orig=search&amp;_sort=d&amp;view=c&amp;_acct=C000050221&amp;_version=1&amp;_urlVersion=0&amp;_userid=10&amp;md5=4fb7da7057365f26ee3aff221c6728f4</t>
  </si>
  <si>
    <t>*310E+03</t>
  </si>
  <si>
    <t>*2935E+03</t>
  </si>
  <si>
    <t>1966BR02</t>
  </si>
  <si>
    <t>L.Brown</t>
  </si>
  <si>
    <t>L.Brown, H.A.Christ, H.Rudin</t>
  </si>
  <si>
    <r>
      <t xml:space="preserve">Investigation of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Induced with Polarized Deuterons from 310 to 2935 keV</t>
    </r>
  </si>
  <si>
    <t>http://www.sciencedirect.com/science?_ob=ArticleURL&amp;_udi=B73DR-470NVRP-1P&amp;_user=10&amp;_rdoc=1&amp;_fmt=&amp;_orig=search&amp;_sort=d&amp;view=c&amp;_acct=C000050221&amp;_version=1&amp;_urlVersion=0&amp;_userid=10&amp;md5=88d19f598bffbe22a9677e12ce513de2</t>
  </si>
  <si>
    <t>3He(t,d)4He</t>
  </si>
  <si>
    <t>t</t>
  </si>
  <si>
    <t xml:space="preserve">PS
</t>
  </si>
  <si>
    <t>*17E+06</t>
  </si>
  <si>
    <t>*37E+06</t>
  </si>
  <si>
    <t>1988ENZZ</t>
  </si>
  <si>
    <t>Univ.Birmingham Nucl.Phys.Group, Ann.Rept., p.1 (1988)</t>
  </si>
  <si>
    <t>J.B.A.England</t>
  </si>
  <si>
    <t>.B.A.England, G.M.Field, C.O.Blyth, O.Karban, M.Becha, C.N.Pinder, L.Zybert, N.M.Clarke, G.Rai, R.Vlastou</t>
  </si>
  <si>
    <r>
      <t xml:space="preserve">High Excited T = O States in </t>
    </r>
    <r>
      <rPr>
        <vertAlign val="superscript"/>
        <sz val="10"/>
        <rFont val="ＭＳ Ｐゴシック"/>
        <family val="3"/>
      </rPr>
      <t>6</t>
    </r>
    <r>
      <rPr>
        <sz val="10"/>
        <rFont val="ＭＳ Ｐゴシック"/>
        <family val="3"/>
      </rPr>
      <t xml:space="preserve">Li via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He(t,t)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He(t,d)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 at Incident Energies between 17 and 37 MeV</t>
    </r>
  </si>
  <si>
    <t>反応</t>
  </si>
  <si>
    <t>標的核 Z（原子番号）</t>
  </si>
  <si>
    <t>標的核 A（質量数）</t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</si>
  <si>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</si>
  <si>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</si>
  <si>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</si>
  <si>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</si>
  <si>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</si>
  <si>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</si>
  <si>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</si>
  <si>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</si>
  <si>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</si>
  <si>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</si>
  <si>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</si>
  <si>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</si>
  <si>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</si>
  <si>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</si>
  <si>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</si>
  <si>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t>書誌情報-雑誌</t>
  </si>
  <si>
    <t>書誌情報-巻号</t>
  </si>
  <si>
    <t>書誌情報-ページ</t>
  </si>
  <si>
    <t>書誌情報-年数</t>
  </si>
  <si>
    <t>書誌情報-First Author</t>
  </si>
  <si>
    <t>書誌情報-Authors</t>
  </si>
  <si>
    <t>Title</t>
  </si>
  <si>
    <t>リンク</t>
  </si>
  <si>
    <t>コメント</t>
  </si>
  <si>
    <t>a</t>
  </si>
  <si>
    <t>g</t>
  </si>
  <si>
    <t>5E+06</t>
  </si>
  <si>
    <t>ana</t>
  </si>
  <si>
    <t>JP/G</t>
  </si>
  <si>
    <t>cal</t>
  </si>
  <si>
    <t>PR/C</t>
  </si>
  <si>
    <t>3He(e-,ν)4He</t>
  </si>
  <si>
    <t>e-</t>
  </si>
  <si>
    <t>nu</t>
  </si>
  <si>
    <t>*0.1E+09</t>
  </si>
  <si>
    <t>*6E+09</t>
  </si>
  <si>
    <t>*cal</t>
  </si>
  <si>
    <t>1996MI03</t>
  </si>
  <si>
    <t>NP/A</t>
  </si>
  <si>
    <t>S.L.Mintz</t>
  </si>
  <si>
    <t>S.L.Mintz, M.A.Barnett, G.M.Gerstner, M.Pourkaviani</t>
  </si>
  <si>
    <r>
      <t>The Reaction e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 +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sz val="10"/>
        <rFont val="Symbol"/>
        <family val="1"/>
      </rPr>
      <t>n</t>
    </r>
    <r>
      <rPr>
        <sz val="10"/>
        <rFont val="ＭＳ Ｐゴシック"/>
        <family val="3"/>
      </rPr>
      <t xml:space="preserve">(e) +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 and the Determination of the Weak Nuclear Form Factors</t>
    </r>
  </si>
  <si>
    <t>low</t>
  </si>
  <si>
    <t>1994CH53</t>
  </si>
  <si>
    <t>L117</t>
  </si>
  <si>
    <t>S.Chakrabarty</t>
  </si>
  <si>
    <t>S.Chakrabarty, N.C.Rana</t>
  </si>
  <si>
    <t>Electron Capture Rates of Light Elements of Astrophysical Interest in the Presence of a Non-Thermal Tail of Electron Plasma</t>
  </si>
  <si>
    <t>http://www.iop.org/EJ/abstract/0954-3899/20/10/002/</t>
  </si>
  <si>
    <t>3He(p,e+ν)4He</t>
  </si>
  <si>
    <t>p</t>
  </si>
  <si>
    <t>e+nu</t>
  </si>
  <si>
    <t>2003PA19</t>
  </si>
  <si>
    <t>055206</t>
  </si>
  <si>
    <t>T.-S.Park</t>
  </si>
  <si>
    <t>T.-S.Park, L.E.Marcucci, R.Schiavilla, M.Viviani, A.Kievsky, S.Rosati, K.Kubodera, D.-P.Min, M.Rho</t>
  </si>
  <si>
    <t>Parameter-free effective field theory calculation for the solar proton-fusion and hep processes</t>
  </si>
  <si>
    <t>http://prola.aps.org/abstract/PRC/v67/i5/e055206</t>
  </si>
  <si>
    <t>2003CO11</t>
  </si>
  <si>
    <t>Physica A</t>
  </si>
  <si>
    <t>M.Coraddu</t>
  </si>
  <si>
    <t>M.Coraddu, M.Lissia, G.Mezzorani, P.Quarati</t>
  </si>
  <si>
    <t>Super-Kamiokande hep neutrino best fit: a possible signal of non-Maxwellian solar plasma</t>
  </si>
  <si>
    <t>http://www.sciencedirect.com/science?_ob=ArticleURL&amp;_udi=B6TVG-48PVD5V-1&amp;_user=10&amp;_rdoc=1&amp;_fmt=&amp;_orig=search&amp;_sort=d&amp;view=c&amp;_acct=C000050221&amp;_version=1&amp;_urlVersion=0&amp;_userid=10&amp;md5=876f9ea275fae96b1cf8db8ac973de00</t>
  </si>
  <si>
    <t>*0.5E+03</t>
  </si>
  <si>
    <t>*10E+03</t>
  </si>
  <si>
    <t>2001MA58</t>
  </si>
  <si>
    <t>280c</t>
  </si>
  <si>
    <t>L.E.Marcucci</t>
  </si>
  <si>
    <t>The hep and the Solar Neutrino Problem</t>
  </si>
  <si>
    <t>http://www.sciencedirect.com/science?_ob=ArticleURL&amp;_udi=B6TVB-44B2947-17&amp;_user=10&amp;_rdoc=1&amp;_fmt=&amp;_orig=search&amp;_sort=d&amp;view=c&amp;_acct=C000050221&amp;_version=1&amp;_urlVersion=0&amp;_userid=10&amp;md5=bb697b15adc1da599160ef04cc7023af</t>
  </si>
  <si>
    <t>0.5E+03</t>
  </si>
  <si>
    <t>10E+03</t>
  </si>
  <si>
    <t>2001MA02</t>
  </si>
  <si>
    <t>015801</t>
  </si>
  <si>
    <t>L.E.Marcucci, R.Schiavilla, M.Viviani, A.Kievsky, S.Rosati, J.F.Beacom</t>
  </si>
  <si>
    <r>
      <t xml:space="preserve">Weak Proton Capture 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</t>
    </r>
  </si>
  <si>
    <t>http://prola.aps.org/abstract/PRC/v63/i1/e015801</t>
  </si>
  <si>
    <t>2000MA38</t>
  </si>
  <si>
    <t>PRL</t>
  </si>
  <si>
    <t>L.E.Marcucci, R.Schiavilla, M.Viviani, A.Kievsky, S.Rosati</t>
  </si>
  <si>
    <r>
      <t xml:space="preserve">Realistic Calculation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+ p(hep) Astrophysical Factor</t>
    </r>
  </si>
  <si>
    <t>http://prola.aps.org/abstract/PRL/v84/i26/p5959_1</t>
  </si>
  <si>
    <t>not given</t>
  </si>
  <si>
    <t>1999HO20</t>
  </si>
  <si>
    <t>022801</t>
  </si>
  <si>
    <t>C.J.Horowitz</t>
  </si>
  <si>
    <r>
      <t xml:space="preserve">High Energy Solar Neutrinos and p-Wave Contributions to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He(p,</t>
    </r>
    <r>
      <rPr>
        <sz val="10"/>
        <rFont val="Symbol"/>
        <family val="1"/>
      </rPr>
      <t>n</t>
    </r>
    <r>
      <rPr>
        <sz val="10"/>
        <rFont val="ＭＳ Ｐゴシック"/>
        <family val="3"/>
      </rPr>
      <t>e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</si>
  <si>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http://prola.aps.org/abstract/PRC/v60/i2/e022801</t>
  </si>
  <si>
    <t>1998BA84</t>
  </si>
  <si>
    <t>PL/B</t>
  </si>
  <si>
    <t>J.N.Bahcall</t>
  </si>
  <si>
    <t>J.N.Bahcall, P.I.Krastev</t>
  </si>
  <si>
    <t>Do hep Neutrinos Affect the Solar Neutrino Energy Spectrum ?</t>
  </si>
  <si>
    <t>http://www.sciencedirect.com/science?_ob=ArticleURL&amp;_udi=B6TVN-3TVPMX6-3&amp;_user=10&amp;_rdoc=1&amp;_fmt=&amp;_orig=search&amp;_sort=d&amp;view=c&amp;_version=1&amp;_urlVersion=0&amp;_userid=10&amp;md5=a9fe48d08b29a5f53018e43dcef4f57c</t>
  </si>
  <si>
    <t>1991CA16</t>
  </si>
  <si>
    <t>J.Carlson</t>
  </si>
  <si>
    <t>J.Carlson, D.O.Riska, R.Schiavilla, R.B.Wiringa</t>
  </si>
  <si>
    <r>
      <t xml:space="preserve">Weak Proton Capture Reactions on </t>
    </r>
    <r>
      <rPr>
        <vertAlign val="super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H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and Tritium </t>
    </r>
    <r>
      <rPr>
        <sz val="10"/>
        <rFont val="Symbol"/>
        <family val="1"/>
      </rPr>
      <t>b</t>
    </r>
    <r>
      <rPr>
        <sz val="10"/>
        <rFont val="ＭＳ Ｐゴシック"/>
        <family val="3"/>
      </rPr>
      <t xml:space="preserve"> Decay</t>
    </r>
  </si>
  <si>
    <t>http://www.sciencedirect.com/science?_ob=ArticleURL&amp;_udi=B6TVB-4SJG668-2&amp;_user=10&amp;_rdoc=1&amp;_fmt=&amp;_orig=search&amp;_sort=d&amp;view=c&amp;_acct=C000050221&amp;_version=1&amp;_urlVersion=0&amp;_userid=10&amp;md5=07e9d3c19607890c70f0a7831c96c6dc</t>
  </si>
  <si>
    <t>*400E+03</t>
  </si>
  <si>
    <t>2007GY01</t>
  </si>
  <si>
    <t>035805</t>
  </si>
  <si>
    <t>Gy.Gyurky</t>
  </si>
  <si>
    <t>Gy.Gyurky, F.Confortola, H.Costantini, A.Formicola, D.Bemmerer, R.Bonetti, C.Broggini, P.Corvisiero, Z.Elekes, Zs.Fulop, G.Gervino, A.Guglielmetti, C.Gustavino, G.Imbriani, M.Junker, M.Laubenstein, A.Lemut, B.Limata, V.Lozza, M.Marta, R.Menegazzo, P.Prati, V.Roca, C.Rolfs, C.Rossi Alvarez, E.Somorjai, O.Straniero, F.Strieder, F.Terrasi, H.P.Trautvetter, and the LUNA Collaboration</t>
  </si>
  <si>
    <r>
      <t>3</t>
    </r>
    <r>
      <rPr>
        <sz val="10"/>
        <rFont val="ＭＳ Ｐゴシック"/>
        <family val="3"/>
      </rPr>
      <t>He(a,g)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 at low energies</t>
    </r>
  </si>
  <si>
    <t>http://scitation.aip.org/getabs/servlet/GetabsServlet?prog=normal&amp;id=PRVCAN000075000003035805000001&amp;idtype=cvips&amp;gifs=yes</t>
  </si>
  <si>
    <t>86E+03</t>
  </si>
  <si>
    <t>170E+03</t>
  </si>
  <si>
    <t>2007COZZ</t>
  </si>
  <si>
    <t>arXiv:0705.2151v1 [nucl-ex] (2007)</t>
  </si>
  <si>
    <t>F.Confortola</t>
  </si>
  <si>
    <t>F.Confortola, D.Bemmerer, H.Costantini, A.Formicola, Gy.Gyurky, P.Bezzon, R.Bonetti, C.Broggini, P.Corvisiero, Z.Elekes, Zs.Fulop, G.Gervino, A.Guglielmetti, C.Gustavino, G.Imbriani, M.Junker, M.Laubenstein, A.Lemut, B.Limata, V.Lozza, M.Marta, R.Menegazzo, P.Prati, V.Roca, C.Rolfs, C.Rossi Alvarez, E.Somorjai, O.Straniero, F.Strieder, F.Terrasi, H.P.Trautvetter, and the LUNA Collaboration</t>
  </si>
  <si>
    <r>
      <t xml:space="preserve">Astrophysical S-factor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reaction measured at low energy via prompt and delayed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 detection</t>
    </r>
  </si>
  <si>
    <t>*220E+03</t>
  </si>
  <si>
    <t>2007CO17</t>
  </si>
  <si>
    <t>065803</t>
  </si>
  <si>
    <t>http://scitation.aip.org/getabs/servlet/GetabsServlet?prog=normal&amp;id=PRVCAN000075000006065803000001&amp;idtype=cvips&amp;gifs=yes</t>
  </si>
  <si>
    <t>Pub.Note: Phys.Rev. C</t>
  </si>
  <si>
    <t>069903</t>
  </si>
  <si>
    <t>0.33E+06</t>
  </si>
  <si>
    <t>1.23E+06</t>
  </si>
  <si>
    <t>2007BR32</t>
  </si>
  <si>
    <t>T.A.D.Brown</t>
  </si>
  <si>
    <t>T.A.D.Brown, C.Bordeanu, K.A.Snover, D.W.Storm, D.Melconian, A.L.Sallaska, S.K.L.Sjue, S.Triambak</t>
  </si>
  <si>
    <r>
      <t>3</t>
    </r>
    <r>
      <rPr>
        <sz val="10"/>
        <rFont val="ＭＳ Ｐゴシック"/>
        <family val="3"/>
      </rPr>
      <t>He+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®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astrophysical S factor</t>
    </r>
  </si>
  <si>
    <t>http://scitation.aip.org/getabs/servlet/GetabsServlet?prog=normal&amp;id=PRVCAN000076000005055801000001&amp;idtype=cvips&amp;gifs=yes</t>
  </si>
  <si>
    <t>*280E+03</t>
  </si>
  <si>
    <t>*373E+03</t>
  </si>
  <si>
    <t>2006CO13</t>
  </si>
  <si>
    <t>27,Supplement1</t>
  </si>
  <si>
    <t>177</t>
  </si>
  <si>
    <t>H.Costantini</t>
  </si>
  <si>
    <t>H.Costantini, D.Bemmerer, P.Bezzon, R.Bonetti, C.Broggini, M.L.Casanova, F.Confortola, P.Corvisiero, J.Cruz, Z.Elekes, A.Formicola, Zs.Fulop, G.Gervino, C.Gustavino, A.Guglielmetti, Gy.Gyurky, G.Imbriani, A.P.Jesus, M.Junker, A.Lemut, M.Marta, R.Menegazzo, P.Prati, E.Roca, C.Rolfs, M.Romano, C.Rossi Alvarez, F.Schumann, E.Somorjai, O.Straniero, F.Strieder, F.Terrasi, H.P.Trautvetter</t>
  </si>
  <si>
    <r>
      <t xml:space="preserve">Towards a high-precision 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 at LUNA</t>
    </r>
  </si>
  <si>
    <t>http://www.springerlink.com/content/x40j363311181785/</t>
  </si>
  <si>
    <t>*300E+03</t>
  </si>
  <si>
    <t>*400+03</t>
  </si>
  <si>
    <t>2006BEZV</t>
  </si>
  <si>
    <t xml:space="preserve"> nucl-ex/0609013,9/11/2006 (2006)</t>
  </si>
  <si>
    <t>D.Bemmerer</t>
  </si>
  <si>
    <t>http://www.sciencedirect.com/science?_ob=ArticleURL&amp;_udi=B6TVB-4066MSR-38&amp;_user=10&amp;_rdoc=1&amp;_fmt=&amp;_orig=search&amp;_sort=d&amp;view=c&amp;_version=1&amp;_urlVersion=0&amp;_userid=10&amp;md5=80f3a714492a220af83d29bb766f49dc</t>
  </si>
  <si>
    <t>400E+03</t>
  </si>
  <si>
    <t>1999CS01</t>
  </si>
  <si>
    <t>387</t>
  </si>
  <si>
    <t>A.Csoto</t>
  </si>
  <si>
    <t>A.Csoto, K.Langanke</t>
  </si>
  <si>
    <r>
      <t xml:space="preserve">Large-Space Cluster Model Calculations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H,2n)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</t>
    </r>
  </si>
  <si>
    <t>http://www.sciencedirect.com/science?_ob=ArticleURL&amp;_udi=B6TVB-3W3FP7H-F&amp;_user=10&amp;_rdoc=1&amp;_fmt=&amp;_orig=search&amp;_sort=d&amp;view=c&amp;_acct=C000050221&amp;_version=1&amp;_urlVersion=0&amp;_userid=10&amp;md5=ee3c7cfe7a22a0d220207f2905cd9297</t>
  </si>
  <si>
    <t>24.4E+03</t>
  </si>
  <si>
    <t>1999BO23</t>
  </si>
  <si>
    <t>5205</t>
  </si>
  <si>
    <t>R.Bonetti</t>
  </si>
  <si>
    <t>R.Bonetti, C.Broggini, L.Campajola, P.Corvisiero, A.D'Alessandro, M.Dessalvi, A.D'Onofrio, A.Fubini, G.Gervino, L.Gialanella, U.Greife, A.Guglielmetti, C.Gustavino, G.Imbriani, M.Junker, P.Prati, V.Roca, C.Rolfs, M.Romano, F.Schuemann, F.Strieder, F.Terrasi, H.P.Trautvetter, S.Zavatarelli, and the LUNA Collaboration</t>
  </si>
  <si>
    <r>
      <t xml:space="preserve">First 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Cross Section Down to the Lower Edge of the Solar Gamow Peak</t>
    </r>
  </si>
  <si>
    <t>http://prola.aps.org/abstract/PRL/v82/i26/p5205_1</t>
  </si>
  <si>
    <t>*20.76E+03</t>
  </si>
  <si>
    <t>*91.70E+03</t>
  </si>
  <si>
    <t>1998JU03</t>
  </si>
  <si>
    <t>2700</t>
  </si>
  <si>
    <t>M.Junker, A.D'Alessandro, S.Zavatarelli, C.Arpesella, E.Bellotti, C.Broggini, P.Corvisiero, G.Fiorentini, A.Fubini, G.Gervino, U.Greife, C.Gustavino, J.Lambert, P.Prati, W.S.Rodney, C.Rolfs, F.Strieder, H.P.Trautvetter, D.Zahnow, and the Luna Collaboration</t>
  </si>
  <si>
    <r>
      <t xml:space="preserve">Cross Section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Measured at Solar Energies</t>
    </r>
  </si>
  <si>
    <t>http://prola.aps.org/abstract/PRC/v57/i5/p2700_1</t>
  </si>
  <si>
    <t>*22E+03</t>
  </si>
  <si>
    <t>1998DAZL</t>
  </si>
  <si>
    <t>Proc.Intern.Symposium on Nuclear Astrophysics, Nuclei in the Cosmos V, Volos, Greece, July 6-11, 1998, N.Prantzos, S.Harissopulos, Eds., Editions Frontieres, Paris, p.397 (1998)</t>
  </si>
  <si>
    <t>A.D'Alessandro</t>
  </si>
  <si>
    <t>A.D'Alessandro, C.Arpesella, E.Bellotti, C.Broggini, P.Corvisiero, G.Fiorentini, A.Fubini, G.Gervino, U.Greife, C.Gustavino, M.Junker, J.Lambert, P.Prati, W.S.Rodney, C.Rolfs, H.P.Trautvetter, S.Zavatarelli, and the LUNA Collaboration</t>
  </si>
  <si>
    <r>
      <t xml:space="preserve">LUNA: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experiment</t>
    </r>
  </si>
  <si>
    <t>1998AN18</t>
  </si>
  <si>
    <t>733</t>
  </si>
  <si>
    <t>C.Angulo</t>
  </si>
  <si>
    <t>C.Angulo, P.Descouvemont</t>
  </si>
  <si>
    <t>R-Matrix Parametrizations of Low-Energy Transfer Reactions</t>
  </si>
  <si>
    <t>http://www.sciencedirect.com/science?_ob=ArticleURL&amp;_udi=B6TVB-3V421PX-J&amp;_user=10&amp;_rdoc=1&amp;_fmt=&amp;_orig=search&amp;_sort=d&amp;view=c&amp;_acct=C000050221&amp;_version=1&amp;_urlVersion=0&amp;_userid=10&amp;md5=efd9478c59917d3349d96aa39aac8381</t>
  </si>
  <si>
    <t>1998AD12</t>
  </si>
  <si>
    <t>RMP</t>
  </si>
  <si>
    <t>1265</t>
  </si>
  <si>
    <t>E.G.Adelberger</t>
  </si>
  <si>
    <t>E.G.Adelberger, S.M.Austin, J.B.Bahcall, A.B.Balantekin, G.Bogaert, L.S.Brown, L.Buchmann, F.E.Cecil, A.E.Champagne, L.de Braeckeleer, C.A.Duba, S.R.Elliott, S.J.Freedom, M.Gai, G.Goldring, C.R.Gould, A.Gruzinov, W.C.Haxton, K.M.Heeger, E.Henley, C.W.Johnson, M.Kamionkowski, R.W.Kavanagh, S.E.Koonin, K.Kubodera, K.Langanke, T.Motobayashi, V.Pandharipande, P.Parker, R.G.H.Robertson, C.Rolfs, R.F.Sawyer, N.Shaviv, T.D.Shoppa, K.A.Snover, E.Swanson, R.E.Tribble, S.Turck-Chieze, J.F.Wilkerson</t>
  </si>
  <si>
    <t>Solar Fusion Cross Sections</t>
  </si>
  <si>
    <t>http://prola.aps.org/abstract/RMP/v70/i4/p1265_1</t>
  </si>
  <si>
    <t>*20E+03</t>
  </si>
  <si>
    <t>1997ARZY</t>
  </si>
  <si>
    <t>Proc.Intern.on Nuclear Data for Science and Technology, Trieste, Italy, 19-24 May, 1997, G.Reffo, A.Ventura, C.Grandi, Eds., Editrice Compositori, Italy, Pt.2, p.1562 (1997)</t>
  </si>
  <si>
    <t>Electron Screening in Reactions between Light Nuclei</t>
  </si>
  <si>
    <t>http://www.sciencedirect.com/science?_ob=ArticleURL&amp;_udi=B6TVB-45TTTW7-1&amp;_user=10&amp;_rdoc=1&amp;_fmt=&amp;_orig=search&amp;_sort=d&amp;view=c&amp;_acct=C000050221&amp;_version=1&amp;_urlVersion=0&amp;_userid=10&amp;md5=4b44ee50d96a420b05add9e8fca42d35</t>
  </si>
  <si>
    <t>2001UE01</t>
  </si>
  <si>
    <t>606c</t>
  </si>
  <si>
    <t>T.Uesaka, H.Sakai, H.Okamura, A.Tamii, Y.Satou, T.Ohnishi, K.Sekiguchi, K.Yako, K.Suda, S.Sakoda, J.Nishikawa, M.Hatano, H.Kato, Y.Maeda, N.Sakamoto, T.Wakasa, K.Itoh</t>
  </si>
  <si>
    <r>
      <t>3</t>
    </r>
    <r>
      <rPr>
        <sz val="10"/>
        <rFont val="ＭＳ Ｐゴシック"/>
        <family val="3"/>
      </rPr>
      <t>He(d(pol),p)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Intermediate Energies</t>
    </r>
  </si>
  <si>
    <t>http://www.sciencedirect.com/science?_ob=ArticleURL&amp;_udi=B6TVB-4313P3G-4G&amp;_user=10&amp;_rdoc=1&amp;_fmt=&amp;_orig=search&amp;_sort=d&amp;view=c&amp;_acct=C000050221&amp;_version=1&amp;_urlVersion=0&amp;_userid=10&amp;md5=5a0ee6f7de97ec114151225af680a9d4</t>
  </si>
  <si>
    <t>*100E+03</t>
  </si>
  <si>
    <t>2001RA21</t>
  </si>
  <si>
    <t>EPJ/A</t>
  </si>
  <si>
    <t>487</t>
  </si>
  <si>
    <t>F.Raiola</t>
  </si>
  <si>
    <t>F.Raiola, G.Gyurky, M.Aliotta, A.Formicola, R.Bonetti, C.Broggini, L.Campajola, P.Corvisiero, H.Costantini, A.D'Onofrio, Z.Fulop, G.Gervino, L.Gialanella, A.Guglielmetti, C.Gustavino, G.Imbriani, M.Junker, R.W.Kavanagh, P.G.P.Moroni, A.Ordine, P.Prati, V.Roca, D.Rogalla, C.Rolfs, M.Romano, F.Schumann, E.Somorjai, O.Straniero, F.Strieder, F.Terrasi, H.P.Trautvetter, S.Zavatarelli</t>
  </si>
  <si>
    <r>
      <t xml:space="preserve">Stopping Power of Low-Energy Deuterons in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Gas</t>
    </r>
  </si>
  <si>
    <t>http://www.springerlink.com/content/x8u0n0h7bac22h43/</t>
  </si>
  <si>
    <t>2001KN03</t>
  </si>
  <si>
    <t>HI</t>
  </si>
  <si>
    <t>289</t>
  </si>
  <si>
    <t>P.E.Knowles</t>
  </si>
  <si>
    <t>P.E.Knowles, V.M.Boreiko, V.M.Bystritsky, M.Filipowicz, O.Huot, F.Mulhauser, V.N.Pavlov, F.M.Penkov, C.Petitjean, N.P.Popov, V.G.Sandukovsky, L.A.Schaller, H.Schneuwly, V.A.Stolupin, J.Wozniak</t>
  </si>
  <si>
    <r>
      <t xml:space="preserve">Experimental Search for </t>
    </r>
    <r>
      <rPr>
        <sz val="10"/>
        <rFont val="Symbol"/>
        <family val="1"/>
      </rPr>
      <t>m</t>
    </r>
    <r>
      <rPr>
        <sz val="10"/>
        <rFont val="ＭＳ Ｐゴシック"/>
        <family val="3"/>
      </rPr>
      <t>d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Fusion</t>
    </r>
  </si>
  <si>
    <t>http://www.springerlink.com/content/m016p9122t6p6h37/</t>
  </si>
  <si>
    <t>2001GO16</t>
  </si>
  <si>
    <t>629c</t>
  </si>
  <si>
    <t>S.Gojuki, S.Nemoto, S.Oryu, E.Uzu, H.Kamada</t>
  </si>
  <si>
    <r>
      <t xml:space="preserve">Multi-Channel Faddeev Calculation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He-d Scattering</t>
    </r>
  </si>
  <si>
    <t>http://www.sciencedirect.com/science?_ob=ArticleURL&amp;_udi=B6TVB-4313P3G-4R&amp;_user=10&amp;_rdoc=1&amp;_fmt=&amp;_orig=search&amp;_sort=d&amp;view=c&amp;_acct=C000050221&amp;_version=1&amp;_urlVersion=0&amp;_userid=10&amp;md5=5a94041bd5fbcb03227f257807394507</t>
  </si>
  <si>
    <t>2001BRZV</t>
  </si>
  <si>
    <t>Triangle Univ.Nuclear Lab., Ann.Rept., p.68 (2001); TUNL-XL (2001)</t>
  </si>
  <si>
    <t>B.Braizinha, C.R.Brune, A.Eiro, B.M.Fisher, K.A.Fletcher, W.H.Geist, H.J.Karwowski, D.S.Leonard, E.J.Ludwig, F.D.Santos</t>
  </si>
  <si>
    <r>
      <t xml:space="preserve">A Detailed Study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Low Energies</t>
    </r>
  </si>
  <si>
    <t>5E+03</t>
  </si>
  <si>
    <t>60E+03</t>
  </si>
  <si>
    <t>2001AL25</t>
  </si>
  <si>
    <t>790</t>
  </si>
  <si>
    <t>M.Aliotta</t>
  </si>
  <si>
    <t>M.Aliotta, F.Raiola, G.Gyurky, A.Formicola, R.Bonetti, C.Broggini, L.Campajola, P.Corvisiero, H.Costantini, A.D'Onofrio, Z.Fulop, G.Gervino, L.Gialanella, A.Guglielmetti, C.Gustavino, G.Imbriani, M.Junker, P.G.Moroni, A.Ordine, P.Prati, V.Roca, D.Rogalla, C.Rolfs, M.Romano, F.Schumann, E.Somorjai, O.Straniero, F.Strieder, F.Terrasi, H.P.Trautvetter, S.Zavatarelli</t>
  </si>
  <si>
    <r>
      <t xml:space="preserve">Electron Screening Effect in the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and d(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</si>
  <si>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http://www.sciencedirect.com/science?_ob=ArticleURL&amp;_udi=B6TVB-438BMRD-X&amp;_user=10&amp;_rdoc=1&amp;_fmt=&amp;_orig=search&amp;_sort=d&amp;view=c&amp;_acct=C000050221&amp;_version=1&amp;_urlVersion=0&amp;_userid=10&amp;md5=ef5672708fe0de887210d52211ca6b5d</t>
  </si>
  <si>
    <t>*140</t>
  </si>
  <si>
    <t>*270</t>
  </si>
  <si>
    <t>2000UEZZ</t>
  </si>
  <si>
    <t>Proc.RCNP-TMU Symposium on Spins in Nuclear and Hadronic Reactions, Tokyo, Japan, October 26-28, 1999, H.Yabu, T.Suzuki, H.Toki, Eds., World Scientific, Singapore, p.209 (2000)</t>
  </si>
  <si>
    <t>T.Uesaka, Y.Satou, N.Sakamoto, K.Itoh, H.Sakai, A.Tamii, T.Ohnishi, K.Sekiguchi, K.Yako, S.Sakoda, H.Okamura, K.Suda, T.Wakasa</t>
  </si>
  <si>
    <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Intermediate Energies</t>
    </r>
  </si>
  <si>
    <t>Energy : 数字のみ記載。オーダー不明</t>
  </si>
  <si>
    <t>2000UEZW</t>
  </si>
  <si>
    <t>RIKEN Accelerator Progress Report 1999, p.55 (2000)</t>
  </si>
  <si>
    <t>T.Uesaka, H.Sakai, H.Okamura, A.Tamii, Y.Satou, T.Ohnishi, K.Sekiguchi, K.Yakou, S.Sakoda, N.Sakamoto, T.Wakasa, K.Itoh, K.Suda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</si>
  <si>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Intermediate Energies</t>
    </r>
  </si>
  <si>
    <t>2000KA50</t>
  </si>
  <si>
    <t>Theor.Phys.(Kyoto) 104, 703 (2000)</t>
  </si>
  <si>
    <t>H.Kamada</t>
  </si>
  <si>
    <t>H.Kamada, T.Uesaka, W.Glockle, H.Sakai, S.Gojuki, K.Itoh, T.Ohnishi, H.Okamura, N.Sakamoto, S.Sakoda, Y.Satou, K.Sekiguchi, K.Suda, A.Tamii, T.Wakasa, H.Witala, K.Yako</t>
  </si>
  <si>
    <r>
      <t xml:space="preserve">A Model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Intermediate Energies</t>
    </r>
  </si>
  <si>
    <t>2000HA50</t>
  </si>
  <si>
    <t>PS</t>
  </si>
  <si>
    <t>268</t>
  </si>
  <si>
    <t>M.Hashmi</t>
  </si>
  <si>
    <t>M.Hashmi, G.Staudenmaier</t>
  </si>
  <si>
    <t>Energy Balance of Controlled Thermonuclear Fusion</t>
  </si>
  <si>
    <t>http://www.iop.org/EJ/abstract/1402-4896/62/4/008/</t>
  </si>
  <si>
    <r>
      <t>3He(d,p)4</t>
    </r>
    <r>
      <rPr>
        <sz val="10"/>
        <color indexed="8"/>
        <rFont val="ＭＳ Ｐゴシック"/>
        <family val="3"/>
      </rPr>
      <t>He</t>
    </r>
  </si>
  <si>
    <t>2000HA51</t>
  </si>
  <si>
    <t>Comments Phys.Scr.</t>
  </si>
  <si>
    <t>93</t>
  </si>
  <si>
    <t>*15E+03</t>
  </si>
  <si>
    <t>2000FO14</t>
  </si>
  <si>
    <t>443</t>
  </si>
  <si>
    <t>A.Formicola</t>
  </si>
  <si>
    <t>A.Formicola, M.Aliotta, G.Gyurky, F.Raiola, R.Bonetti, C.Broggini, L.Campajola, P.Corvisiero, H.Costantini, A.D'Onofrio, Z.Fulop, G.Gervino, L.Gialanella, A.Guglielmetti, C.Gustavino, G.Imbriani, M.Junker, A.Ordine, P.Prati, V.Roca, D.Rogalla, C.Rolfs, M.Romano, F.Schumann, E.Somorjai, O.Straniero, F.Strieder, F.Terrasi, H.P.Trautvetter, S.Zavatarelli</t>
  </si>
  <si>
    <r>
      <t xml:space="preserve">Energy Loss of Deuterons in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Gas: A threshold effect</t>
    </r>
  </si>
  <si>
    <t>http://www.springerlink.com/content/8dcamyn259tjf2fx/</t>
  </si>
  <si>
    <t>*430E+03</t>
  </si>
  <si>
    <t>2000FL08</t>
  </si>
  <si>
    <t>NIM/A</t>
  </si>
  <si>
    <t>620</t>
  </si>
  <si>
    <t>K.A.Fletcher, W.H.Geist, C.R.Brune, B.M.Fisher, R.P.Fitzgerald, H.J.Karwowski, D.E.Kruse, D.S.Leonard, E.J.Ludwig, R.C.Runkle, K.D.Veal, M.H.Wood</t>
  </si>
  <si>
    <r>
      <t xml:space="preserve">A Proton Polarimeter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Polarization Transfer Studies</t>
    </r>
  </si>
  <si>
    <t>http://www.sciencedirect.com/science?_ob=ArticleURL&amp;_udi=B6TJM-41TMNP0-F&amp;_user=10&amp;_rdoc=1&amp;_fmt=&amp;_orig=search&amp;_sort=d&amp;view=c&amp;_acct=C000050221&amp;_version=1&amp;_urlVersion=0&amp;_userid=10&amp;md5=7a9055e056738ceda641c81d245b7f57</t>
  </si>
  <si>
    <t>1999UEZZ</t>
  </si>
  <si>
    <t>RIKEN-AF-NP-330 (1999)</t>
  </si>
  <si>
    <t>http://prola.aps.org/abstract/PRC/v35/i2/p383_1</t>
  </si>
  <si>
    <t>*30E+03</t>
  </si>
  <si>
    <t>*150E+03</t>
  </si>
  <si>
    <t>1974DW01</t>
  </si>
  <si>
    <t>805</t>
  </si>
  <si>
    <t>M.R.Dwarakanath</t>
  </si>
  <si>
    <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and the Termination of the Proton-Proton Chain</t>
    </r>
  </si>
  <si>
    <t>http://prola.aps.org/abstract/PRC/v9/i3/p805_1</t>
  </si>
  <si>
    <t>1973PAZJ</t>
  </si>
  <si>
    <t>CONF Munich(Nucl Phys),Vol1 P682</t>
  </si>
  <si>
    <t>1973DWZZ</t>
  </si>
  <si>
    <t>JOUR BAPSA 18 652 GJ13</t>
  </si>
  <si>
    <t>1973DWZY</t>
  </si>
  <si>
    <t>CONF Munich(Nucl Phys),Vol1 P681</t>
  </si>
  <si>
    <t>0.08E+06</t>
  </si>
  <si>
    <t>1.1E+06</t>
  </si>
  <si>
    <t>1971DW01</t>
  </si>
  <si>
    <t>1532</t>
  </si>
  <si>
    <t>M.R.Dwarakanath, H.Winkler</t>
  </si>
  <si>
    <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Total Cross-Section Measurements below the Coulomb Barrier</t>
    </r>
  </si>
  <si>
    <t>http://prola.aps.org/abstract/PRC/v4/i5/p1532_1</t>
  </si>
  <si>
    <t>1970MA57</t>
  </si>
  <si>
    <t>AUJ</t>
  </si>
  <si>
    <t>633</t>
  </si>
  <si>
    <t>R.M.May</t>
  </si>
  <si>
    <t>R.M.May, I.R.Nicholls</t>
  </si>
  <si>
    <t>On the Calculation of Neutron Tunnelling Cross Sections</t>
  </si>
  <si>
    <t>3He(a,g)7Be</t>
  </si>
  <si>
    <t>92.9E+03</t>
  </si>
  <si>
    <t>169.5E+03</t>
  </si>
  <si>
    <t>2008GY01</t>
  </si>
  <si>
    <t>014002</t>
  </si>
  <si>
    <t>G.Gyurky</t>
  </si>
  <si>
    <t>G.Gyurky, D.Bemmerer, F.Confortola, H.Costantini, A.Formicola, R.Bonetti, C.Broggini, P.Corvisiero, Z.Elekes, Z.Fulop, G.Gervino, A.Guglielmetti, C.Gustavino, G.Imbriani, M.Junker, M.Laubenstein, A.Lemut, B.Limata, V.Lozza, M.Marta, R.Menegazzo, P.Prati, V.Roca, C.Rolfs, C.Rossi Alvarez, E.Somorjai, O.Straniero, F.Strieder, F.Terrasi, H.P.Trautvetter</t>
  </si>
  <si>
    <r>
      <t xml:space="preserve">Comparison of the LUNA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activation results with earlier measurements and model calculations</t>
    </r>
  </si>
  <si>
    <t>http://www.iop.org/EJ/abstract/0954-3899/35/1/014002/</t>
  </si>
  <si>
    <t>0.7E+06</t>
  </si>
  <si>
    <t>3.2E+06</t>
  </si>
  <si>
    <t>2008DI03</t>
  </si>
  <si>
    <t>014021</t>
  </si>
  <si>
    <t>A.Di Leva</t>
  </si>
  <si>
    <t>A.Di Leva, for the ERNA Collaboration</t>
  </si>
  <si>
    <r>
      <t xml:space="preserve">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,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 with the recoil separator ERNA</t>
    </r>
  </si>
  <si>
    <t>http://www.iop.org/EJ/abstract/0954-3899/35/1/014021/</t>
  </si>
  <si>
    <t>2008DE06</t>
  </si>
  <si>
    <t>014005</t>
  </si>
  <si>
    <t>T.Dent</t>
  </si>
  <si>
    <t>T.Dent, S.Stern, C.Wetterich</t>
  </si>
  <si>
    <t>Big bang nucleosynthesis as a probe of fundamental 'constants'</t>
  </si>
  <si>
    <t>http://www.iop.org/EJ/abstract/0954-3899/35/1/014005/</t>
  </si>
  <si>
    <t>2.0E+06</t>
  </si>
  <si>
    <t>2008CA14</t>
  </si>
  <si>
    <t>192</t>
  </si>
  <si>
    <t>L.Canton</t>
  </si>
  <si>
    <t>L.Canton, L.G.Levchuk</t>
  </si>
  <si>
    <t>Low-energy radiative-capture reactions within two-cluster coupled-channel description</t>
  </si>
  <si>
    <t>http://prola.aps.org/abstract/PRC/v63/i6/e064604</t>
  </si>
  <si>
    <t>2001PR12</t>
  </si>
  <si>
    <t>572c</t>
  </si>
  <si>
    <t>P.G.Prada Moroni</t>
  </si>
  <si>
    <t>P.G.Prada Moroni, S.Zavatarelli</t>
  </si>
  <si>
    <r>
      <t xml:space="preserve">The Effects on Stellar Evolution of a Low Energy Resonance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+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Reaction</t>
    </r>
  </si>
  <si>
    <t>http://www.sciencedirect.com/science?_ob=ArticleURL&amp;_udi=B6TVB-43GCDFN-4V&amp;_user=10&amp;_rdoc=1&amp;_fmt=&amp;_orig=search&amp;_sort=d&amp;view=c&amp;_acct=C000050221&amp;_version=1&amp;_urlVersion=0&amp;_userid=10&amp;md5=fc3813112b62c9412d47b2a3d6f8ebb7</t>
  </si>
  <si>
    <t>2001LI16</t>
  </si>
  <si>
    <t>045801</t>
  </si>
  <si>
    <t>T.E.Liolios</t>
  </si>
  <si>
    <t>Atomic Effects in Astrophysical Nuclear Reactions</t>
  </si>
  <si>
    <t>http://prola.aps.org/abstract/PRC/v63/i4/e045801</t>
  </si>
  <si>
    <t>16.5E+03</t>
  </si>
  <si>
    <t>20E+03</t>
  </si>
  <si>
    <t>2001JU10</t>
  </si>
  <si>
    <t>267c</t>
  </si>
  <si>
    <t>M.Junker</t>
  </si>
  <si>
    <t>M.Junker, and the LUNA-Collaboration</t>
  </si>
  <si>
    <t>Advances in Cross Section Measurements at Low Energies</t>
  </si>
  <si>
    <t>http://www.sciencedirect.com/science?_ob=ArticleURL&amp;_udi=B6TVB-43GCDFN-21&amp;_user=10&amp;_rdoc=1&amp;_fmt=&amp;_orig=search&amp;_sort=d&amp;view=c&amp;_acct=C000050221&amp;_version=1&amp;_urlVersion=0&amp;_userid=10&amp;md5=7f5eb28d2ff418db600a7f16e429379e</t>
  </si>
  <si>
    <t>2001GA40</t>
  </si>
  <si>
    <t>530c</t>
  </si>
  <si>
    <t>D.Galli</t>
  </si>
  <si>
    <t>D.Galli, P.G.Prada Moroni, S.Zavatarelli, F.Ferrini, F.Palla</t>
  </si>
  <si>
    <r>
      <t xml:space="preserve">Astrophysical Implications of the New Measurements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Cross Section</t>
    </r>
  </si>
  <si>
    <t>http://www.sciencedirect.com/science?_ob=ArticleURL&amp;_udi=B6TVB-43GCDFN-4C&amp;_user=10&amp;_rdoc=1&amp;_fmt=&amp;_orig=search&amp;_sort=d&amp;view=c&amp;_acct=C000050221&amp;_version=1&amp;_urlVersion=0&amp;_userid=10&amp;md5=8d8dfdf57f775e28b3e285187d555623</t>
  </si>
  <si>
    <t>2000LI13</t>
  </si>
  <si>
    <t>055802</t>
  </si>
  <si>
    <t>Nonlinear Screening Corrections of Stellar Nuclear Reaction Rates and Their Effects on Solar Neutrino Fluxes</t>
  </si>
  <si>
    <t>http://prola.aps.org/abstract/PRC/v61/i5/e055802</t>
  </si>
  <si>
    <t>25E+03</t>
  </si>
  <si>
    <t>1999PR12</t>
  </si>
  <si>
    <t>NP/A(Supplement)</t>
  </si>
  <si>
    <t>920c</t>
  </si>
  <si>
    <t>P.Prati</t>
  </si>
  <si>
    <t>P.Prati, R.Bonetti, C.Broggini, L.Campajola, P.Corvisiero, A.D'Alessandro, M.Dessalvi, A.D'Onofrio, A.Fubini, G.Gervino, L.Gialanella, U.Greife, A.Guglielmetti, C.Gustavino, M.Junker, A.Ordine, V.Roca, C.Rolfs, M.Romano, F.Schuemann, F.Strieder, F.Terrasi, H.P.Trautvetter, S.Zavatarelli</t>
  </si>
  <si>
    <t>The LUNA Facility at the National Laboratory of Gran Sasso: Recent results and future activities</t>
  </si>
  <si>
    <t>http://www.sciencedirect.com/science?_ob=ArticleURL&amp;_udi=B6TVB-3SPXRRX-4D&amp;_user=10&amp;_rdoc=1&amp;_fmt=&amp;_orig=search&amp;_sort=d&amp;view=c&amp;_acct=C000050221&amp;_version=1&amp;_urlVersion=0&amp;_userid=10&amp;md5=c37ad1810cb1aa1c11af1d85327ce4d9</t>
  </si>
  <si>
    <t>1997BA95</t>
  </si>
  <si>
    <t>324</t>
  </si>
  <si>
    <t>A.B.Balantekin</t>
  </si>
  <si>
    <t>A.B.Balantekin, C.A.Bertulani, M.S.Hussein</t>
  </si>
  <si>
    <t>Small Effects in Astrophysical Fusion Reactions</t>
  </si>
  <si>
    <t>http://www.sciencedirect.com/science?_ob=ArticleURL&amp;_udi=B6TVB-3SR3N8J-V&amp;_user=10&amp;_rdoc=1&amp;_fmt=&amp;_orig=search&amp;_sort=d&amp;view=c&amp;_acct=C000050221&amp;_version=1&amp;_urlVersion=0&amp;_userid=10&amp;md5=1283339135aa575e4dcd0163fdfcc8f0</t>
  </si>
  <si>
    <t>*0</t>
  </si>
  <si>
    <t>1996LA06</t>
  </si>
  <si>
    <t>211</t>
  </si>
  <si>
    <t>K.Langanke</t>
  </si>
  <si>
    <t>K.Langanke, T.D.Shoppa, C.A.Barnes, C.Rolfs</t>
  </si>
  <si>
    <r>
      <t xml:space="preserve">Energy Loss,Electron Screening and the Astrophysical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Cross Section</t>
    </r>
  </si>
  <si>
    <t>http://www.sciencedirect.com/science?_ob=ArticleURL&amp;_udi=B6TVN-3YK5TF8-4&amp;_user=10&amp;_rdoc=1&amp;_fmt=&amp;_orig=search&amp;_sort=d&amp;view=c&amp;_acct=C000050221&amp;_version=1&amp;_urlVersion=0&amp;_userid=10&amp;md5=435b4ed93c03418223b3acc2f642f483</t>
  </si>
  <si>
    <t>*322E+03</t>
  </si>
  <si>
    <t>1996GE15</t>
  </si>
  <si>
    <t>NIM/B</t>
  </si>
  <si>
    <t>176</t>
  </si>
  <si>
    <t>W.H.Geist</t>
  </si>
  <si>
    <t>W.H.Geist, Z.Ayer, A.C.Hird, E.J.Ludwig, M.Wood, K.A.Fletcher</t>
  </si>
  <si>
    <r>
      <t xml:space="preserve">Ion Implanted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Targets for Very Low Energy Experiments</t>
    </r>
  </si>
  <si>
    <t>http://www.sciencedirect.com/science?_ob=ArticleURL&amp;_udi=B6TJN-3VS31VG-GR&amp;_user=10&amp;_rdoc=1&amp;_fmt=&amp;_orig=search&amp;_sort=d&amp;view=c&amp;_acct=C000050221&amp;_version=1&amp;_urlVersion=0&amp;_userid=10&amp;md5=2205f902b0debe894b31a995a329d674</t>
  </si>
  <si>
    <t>1996BA02</t>
  </si>
  <si>
    <t>18</t>
  </si>
  <si>
    <t>J.M.Bang</t>
  </si>
  <si>
    <t>J.M.Bang, L.S.Ferreira, E.Maglione, J.M.Hansteen</t>
  </si>
  <si>
    <t>Energy Dependence of Fusion Cross Sections</t>
  </si>
  <si>
    <t>http://prola.aps.org/abstract/PRC/v53/i1/pR18_1</t>
  </si>
  <si>
    <t>*6.63E+06</t>
  </si>
  <si>
    <t>*15.38E+06</t>
  </si>
  <si>
    <t>1995NIZW</t>
  </si>
  <si>
    <t>Kyushu Univ.Tandem Acc.Lab.Rept., 1993-1994, p.100 (1995)</t>
  </si>
  <si>
    <t>N.Nishimori</t>
  </si>
  <si>
    <t>N.Nishimori, K.Sagara, H.Akiyoshi, R.Koyasako, K.Nakashima, T.Fujita, A.Motoshima, K.Maeda, H.Nakamura, T.Nakashima</t>
  </si>
  <si>
    <r>
      <t>Precise Measurement of iT</t>
    </r>
    <r>
      <rPr>
        <vertAlign val="sub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 Maximum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He(d(pol),p) Reaction at 6.63 </t>
    </r>
    <r>
      <rPr>
        <sz val="10"/>
        <rFont val="Symbol"/>
        <family val="1"/>
      </rPr>
      <t>»</t>
    </r>
    <r>
      <rPr>
        <sz val="10"/>
        <rFont val="ＭＳ Ｐゴシック"/>
        <family val="3"/>
      </rPr>
      <t xml:space="preserve"> 15.38 MeV for d(pol) Beam Polarimeter</t>
    </r>
  </si>
  <si>
    <t>*121E+03</t>
  </si>
  <si>
    <t>*311E+03</t>
  </si>
  <si>
    <t>1995GE16</t>
  </si>
  <si>
    <t>36</t>
  </si>
  <si>
    <t>W.Geist</t>
  </si>
  <si>
    <t>W.Geist, Z.Ayer, A.C.Hird, H.J.Karwowski, E.J.Ludwig</t>
  </si>
  <si>
    <t>A Deuteron Tensor Polarimeter for Low-Energy Experiments</t>
  </si>
  <si>
    <t>http://www.sciencedirect.com/science?_ob=ArticleURL&amp;_udi=B6TJM-3YRNWTW-T&amp;_user=10&amp;_rdoc=1&amp;_fmt=&amp;_orig=search&amp;_sort=d&amp;view=c&amp;_acct=C000050221&amp;_version=1&amp;_urlVersion=0&amp;_userid=10&amp;md5=9bfffc443da50024d67051274a957366</t>
  </si>
  <si>
    <t>1995FI02</t>
  </si>
  <si>
    <t>ZP/A</t>
  </si>
  <si>
    <t>G.Fiorentini, R.W.Kavanagh, C.Rolfs</t>
  </si>
  <si>
    <t>Prospects for Underground Accelerator Research</t>
  </si>
  <si>
    <t>*153E+03</t>
  </si>
  <si>
    <t>1995AR31</t>
  </si>
  <si>
    <t>607</t>
  </si>
  <si>
    <t>C.Arpesella</t>
  </si>
  <si>
    <t>C.Arpesella, E.Bellotti, C.Broggini, P.Corvisiero, A.Fubini, G.Gervino, U.Greife, C.Gustavino, M.Junker, A.Lanza, P.Prati, C.Rolfs, D.Zahnow, S.Zavatarelli</t>
  </si>
  <si>
    <t>A Monte Carlo Code for Nuclear Astrophysics Experiments</t>
  </si>
  <si>
    <t>http://prola.aps.org/abstract/PRC/v51/i4/p2268_1</t>
  </si>
  <si>
    <t>ama</t>
  </si>
  <si>
    <t>LP/G</t>
  </si>
  <si>
    <t>1400E+03</t>
  </si>
  <si>
    <t>1990SC26</t>
  </si>
  <si>
    <t>1177</t>
  </si>
  <si>
    <r>
      <t xml:space="preserve">The Nuclear Fusion for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</si>
  <si>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1.3E+06</t>
  </si>
  <si>
    <t>1990SC16</t>
  </si>
  <si>
    <t>213</t>
  </si>
  <si>
    <r>
      <t xml:space="preserve">The Extended Elastic Model Applied to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</si>
  <si>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1989KAZA</t>
  </si>
  <si>
    <t>RIKEN-88, p.16 (1989)</t>
  </si>
  <si>
    <t>T.Kajino</t>
  </si>
  <si>
    <t>T.Kajino, H.Toki, K.-I.Kubo, I.Tanihata</t>
  </si>
  <si>
    <r>
      <t xml:space="preserve">Nuclear-Matter Radii of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and the Astrophysical S-Factors for Radiative Alpha-Capture Reactions</t>
    </r>
  </si>
  <si>
    <t>1.5E+06</t>
  </si>
  <si>
    <t>1989KA18</t>
  </si>
  <si>
    <t>T.Kajino, G.J.Mathews, K.Ikeda</t>
  </si>
  <si>
    <r>
      <t xml:space="preserve">Branching Ratios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</t>
    </r>
  </si>
  <si>
    <t>http://prola.aps.org/abstract/PRC/v40/i2/p525_1</t>
  </si>
  <si>
    <t>1989CH48</t>
  </si>
  <si>
    <t>1329</t>
  </si>
  <si>
    <t>L.L.Chopovsky</t>
  </si>
  <si>
    <r>
      <t xml:space="preserve">On Electron Screening Effects in the Low-Energy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Data</t>
    </r>
  </si>
  <si>
    <t>1992LA27</t>
  </si>
  <si>
    <t>1991RI03</t>
  </si>
  <si>
    <t>35</t>
  </si>
  <si>
    <t>S.P.Riley</t>
  </si>
  <si>
    <t>S.P.Riley, J.M.Irvine</t>
  </si>
  <si>
    <t>Primordial Nucleosynthesis Revisited</t>
  </si>
  <si>
    <t>http://www.iop.org/EJ/abstract/0954-3899/17/1/003/</t>
  </si>
  <si>
    <t>1991AB13</t>
  </si>
  <si>
    <t>IZV</t>
  </si>
  <si>
    <t>55</t>
  </si>
  <si>
    <t>945</t>
  </si>
  <si>
    <t>S.N.Abramovich</t>
  </si>
  <si>
    <t>S.N.Abramovich, B.Ya.Guzhovsky, S.A.Dunaeva</t>
  </si>
  <si>
    <t>Rates of Basic Thermonuclear Reactions</t>
  </si>
  <si>
    <t>BAS</t>
  </si>
  <si>
    <t>5</t>
  </si>
  <si>
    <t>58</t>
  </si>
  <si>
    <t>180E+03</t>
  </si>
  <si>
    <t>1990SC17</t>
  </si>
  <si>
    <t>NC/A</t>
  </si>
  <si>
    <r>
      <t xml:space="preserve">The Nuclear Fusion for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</si>
  <si>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*45E+06</t>
  </si>
  <si>
    <t>1990KA17</t>
  </si>
  <si>
    <t>297</t>
  </si>
  <si>
    <t>Sh.S.Kayumov</t>
  </si>
  <si>
    <t>Sh.S.Kayumov, A.M.Mukhamedzhanov, R.Yarmukhamedov, I.Borbely</t>
  </si>
  <si>
    <t>Three-Body Coulomb Effects in One-Particle Transfer Reactions</t>
  </si>
  <si>
    <t>*8E+06</t>
  </si>
  <si>
    <t>1990BL08</t>
  </si>
  <si>
    <t>137</t>
  </si>
  <si>
    <t>G.Bluge</t>
  </si>
  <si>
    <t>G.Bluge, K.Langanke, M.Plagge, K.R.Nyga, H.Paetz gen.Schieck</t>
  </si>
  <si>
    <r>
      <t xml:space="preserve">The Low-nergy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 with Polarized Deuterons</t>
    </r>
  </si>
  <si>
    <t>http://www.sciencedirect.com/science?_ob=ArticleURL&amp;_udi=B6TVN-470W4PP-3YK&amp;_user=10&amp;_rdoc=1&amp;_fmt=&amp;_orig=search&amp;_sort=d&amp;view=c&amp;_version=1&amp;_urlVersion=0&amp;_userid=10&amp;md5=84e7b64152b1b3aeefc8a5a319a315eb</t>
  </si>
  <si>
    <t>*0.01E+06</t>
  </si>
  <si>
    <t>1990BL02</t>
  </si>
  <si>
    <t>1191</t>
  </si>
  <si>
    <t>G.Bluge, K.Langanke</t>
  </si>
  <si>
    <r>
      <t xml:space="preserve">Consistent Microscopic Study of the Low-Energy </t>
    </r>
    <r>
      <rPr>
        <vertAlign val="superscript"/>
        <sz val="10"/>
        <rFont val="ＭＳ Ｐゴシック"/>
        <family val="3"/>
      </rPr>
      <t>5</t>
    </r>
    <r>
      <rPr>
        <sz val="10"/>
        <rFont val="ＭＳ Ｐゴシック"/>
        <family val="3"/>
      </rPr>
      <t>Li Spectrum</t>
    </r>
  </si>
  <si>
    <t>http://prola.aps.org/abstract/PRC/v41/i3/p1191_1</t>
  </si>
  <si>
    <t>*13E+06</t>
  </si>
  <si>
    <t>1990BI13</t>
  </si>
  <si>
    <t>FBS</t>
  </si>
  <si>
    <t>165</t>
  </si>
  <si>
    <t>M.Bittcher</t>
  </si>
  <si>
    <t>M.Bittcher, W.Gruebler, V.Konig, P.A.Schmelzbach, B.Vuaridel, J.Ulbricht</t>
  </si>
  <si>
    <r>
      <t xml:space="preserve">Investigation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between 1 and 13 MeV</t>
    </r>
  </si>
  <si>
    <t>*6E+03</t>
  </si>
  <si>
    <t>*42E+03</t>
  </si>
  <si>
    <t>1989SC10</t>
  </si>
  <si>
    <t>40/41</t>
  </si>
  <si>
    <t>466</t>
  </si>
  <si>
    <t>U.Schroder</t>
  </si>
  <si>
    <t>U.Schroder, S.Engstler, A.Krauss, K.Neldner, C.Rolfs, E.Somorjai, K.Langanke</t>
  </si>
  <si>
    <t>Search for Electron Screening of Nuclear Reactions at Sub-Coulomb Energies</t>
  </si>
  <si>
    <t>http://www.sciencedirect.com/science?_ob=ArticleURL&amp;_udi=B6TJN-473FT8M-1PT&amp;_user=10&amp;_rdoc=1&amp;_fmt=&amp;_orig=search&amp;_sort=d&amp;view=c&amp;_acct=C000050221&amp;_version=1&amp;_urlVersion=0&amp;_userid=10&amp;md5=ec397ada7b040c6ee4fabd768021f9be</t>
  </si>
  <si>
    <t>1989SAZP</t>
  </si>
  <si>
    <t>Univ.Tsukuba, Tandem Accel.Center, Ann.Rept., 1988, p.40 (1989); UTTAC-56 (1989)</t>
  </si>
  <si>
    <t>T.Sakai</t>
  </si>
  <si>
    <t>T.Sakai, M.Tomizawa, S.Hiroki, M.Tsunoda, Y.Kondo, Y.Tagishi, Y.Aoki, K.Yagi</t>
  </si>
  <si>
    <r>
      <t xml:space="preserve">Analizing Powers and Cross Sections for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at E(d) = 12-22 MeV</t>
    </r>
  </si>
  <si>
    <t>*0.006E+06</t>
  </si>
  <si>
    <t>*0.42E+06</t>
  </si>
  <si>
    <t>1989ENZZ</t>
  </si>
  <si>
    <t>ATOMKI 1988 Ann.Rept., p.39 (1989)</t>
  </si>
  <si>
    <t>S.Engstler</t>
  </si>
  <si>
    <t>S.Engstler, A.Krauss, K.Langanke, K.Neldner, C.Rolfs, U.Schroder, E.Somorjai</t>
  </si>
  <si>
    <t>1989BO22</t>
  </si>
  <si>
    <t>1309</t>
  </si>
  <si>
    <t>I.Borbely</t>
  </si>
  <si>
    <t>I.Borbely, Sh.S.Kayumov, A.M.Mukhamedzhanov, R.Yarmukhamedov</t>
  </si>
  <si>
    <t>On Coulomb Renormalization of Pole Singularity of Neutron-Transfer-Reaction Amplitude</t>
  </si>
  <si>
    <t>1989BL03</t>
  </si>
  <si>
    <t>219</t>
  </si>
  <si>
    <t>G.Bluge, K.Langanke, H.G.Reusch, C.Rolfs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</si>
  <si>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Reaction at Astrophysical Energies</t>
    </r>
  </si>
  <si>
    <t>1989BE08</t>
  </si>
  <si>
    <t>459</t>
  </si>
  <si>
    <t>Gy.Bencze</t>
  </si>
  <si>
    <t>Electron Screening Effects in Low-Energy Fusion Reactions</t>
  </si>
  <si>
    <t>T.Uesaka, H.Sakai, H.Okamura, T.Ohnishi, Y.Satou, S.Ishida, N.Sakamoto, H.Otsu, T.Wakasa, K.Itoh, K.Sekiguchi, T.Wakui</t>
  </si>
  <si>
    <r>
      <t xml:space="preserve">Polarization Correlation Coefficient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He(pol)(d(pol),p)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</si>
  <si>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1999UE04</t>
  </si>
  <si>
    <t>199</t>
  </si>
  <si>
    <t>http://www.sciencedirect.com/science?_ob=ArticleURL&amp;_udi=B6TVN-3Y8W6NR-11&amp;_user=10&amp;_rdoc=1&amp;_fmt=&amp;_orig=search&amp;_sort=d&amp;view=c&amp;_version=1&amp;_urlVersion=0&amp;_userid=10&amp;md5=51f14b8e1aa920787a926b9012bd7628</t>
  </si>
  <si>
    <t>1999TA24</t>
  </si>
  <si>
    <t>034607</t>
  </si>
  <si>
    <t>M.Tanifuji</t>
  </si>
  <si>
    <t>Analyzing Power Formula and Application to Low Energy Nuclear Reactions</t>
  </si>
  <si>
    <t>http://prola.aps.org/abstract/PRC/v60/i3/e034607</t>
  </si>
  <si>
    <t>1999BY01</t>
  </si>
  <si>
    <t>YF</t>
  </si>
  <si>
    <t>62</t>
  </si>
  <si>
    <t>2</t>
  </si>
  <si>
    <t>1999</t>
  </si>
  <si>
    <t>V.M.Bystritsky, F.M.Penkov</t>
  </si>
  <si>
    <r>
      <t xml:space="preserve">Method for Experimentally Determining the Features of Nuclear Fusion from </t>
    </r>
    <r>
      <rPr>
        <sz val="10"/>
        <rFont val="Symbol"/>
        <family val="1"/>
      </rPr>
      <t>m</t>
    </r>
    <r>
      <rPr>
        <sz val="10"/>
        <rFont val="ＭＳ Ｐゴシック"/>
        <family val="3"/>
      </rPr>
      <t>-Molecular Resonance States</t>
    </r>
  </si>
  <si>
    <t>PAN</t>
  </si>
  <si>
    <t>281</t>
  </si>
  <si>
    <t>2000</t>
  </si>
  <si>
    <t>*2000E+03</t>
  </si>
  <si>
    <t>1999BU10</t>
  </si>
  <si>
    <t>4176</t>
  </si>
  <si>
    <t>S.Burles</t>
  </si>
  <si>
    <t>S.Burles, K.M.Nollett, J.W.Truran, M.S.Turner</t>
  </si>
  <si>
    <t>Sharpening the Predictions of Big-Bang Nucleosynthesis</t>
  </si>
  <si>
    <t>http://prola.aps.org/abstract/PRL/v82/i21/p4176_1</t>
  </si>
  <si>
    <t>1998UEZZ</t>
  </si>
  <si>
    <t>RIKEN-97, p.60 (1998)</t>
  </si>
  <si>
    <t>T.Uesaka, H.Okamura, T.Ohnishi, Y.Satou, S.Ishida, N.Sakamoto, H.Otsu, T.Wakasa, T.Nonaka, G.Yokoyama, K.Itoh, K.Sekiguchi, T.Wakui, H.Sakai</t>
  </si>
  <si>
    <r>
      <t xml:space="preserve">Polarization Observables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He(pol)(d(pol),p)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</si>
  <si>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Electromagnetic and Weak Transitions in the Seven-Nucleon Systems</t>
  </si>
  <si>
    <t>http://prola.aps.org/abstract/PRC/v28/i1/p57_1</t>
  </si>
  <si>
    <t>Ｓ（Ｅ）の記載あり。</t>
  </si>
  <si>
    <t>*5.48E+06</t>
  </si>
  <si>
    <t>1983VO01</t>
  </si>
  <si>
    <t>91</t>
  </si>
  <si>
    <t>H.Volk</t>
  </si>
  <si>
    <t>H.Volk, H.Krawinkel, R.Santo, L.Wallek</t>
  </si>
  <si>
    <r>
      <t xml:space="preserve">Activation 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</t>
    </r>
  </si>
  <si>
    <t>897E+03</t>
  </si>
  <si>
    <t>1983RO01</t>
  </si>
  <si>
    <t>R.G.H.Roberston</t>
  </si>
  <si>
    <t>R.G.H.Roberston, P.Dyer, T.J.Bowles, R.E.Brown, N.Jarmie, C.J.Maggiore, S.M.Austin</t>
  </si>
  <si>
    <r>
      <t xml:space="preserve">Cross Section of the Capture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</si>
  <si>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http://prola.aps.org/abstract/PRC/v27/i1/p11_1</t>
  </si>
  <si>
    <t>astrophysical factor s とは。</t>
  </si>
  <si>
    <t>165E+03</t>
  </si>
  <si>
    <t>1200E+03</t>
  </si>
  <si>
    <t>1983OSZZ</t>
  </si>
  <si>
    <t xml:space="preserve"> Diss.Abst.Int. 43B, 2943 (1983)</t>
  </si>
  <si>
    <t>2943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</si>
  <si>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at Low Energies</t>
    </r>
  </si>
  <si>
    <t>deduced S(E)→S-factor と考えたが、怪しい</t>
  </si>
  <si>
    <t>1983OSZX</t>
  </si>
  <si>
    <t>Thesis, California Institute of Technology (1983)</t>
  </si>
  <si>
    <t>165E*03</t>
  </si>
  <si>
    <t>1170E+03</t>
  </si>
  <si>
    <t>1982OS02</t>
  </si>
  <si>
    <t>1664</t>
  </si>
  <si>
    <r>
      <t xml:space="preserve">Low-Energy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Cross-Section Measurements</t>
    </r>
  </si>
  <si>
    <t>http://prola.aps.org/abstract/PRL/v48/i24/p1664_1</t>
  </si>
  <si>
    <t>107E+03</t>
  </si>
  <si>
    <t>1266E+03</t>
  </si>
  <si>
    <t>1982KR05</t>
  </si>
  <si>
    <t>H.Krawinkel</t>
  </si>
  <si>
    <t>H.Krawinkel, H.W.Becker, L.Buchmann, J.Gorres, K.U.Kettner, W.E.Kieser, R.Santo, P.Schmalbrock, H.P.Trautvetter, A.Vlieks, C.Rolfs, J.W.Hammer, R.E.Azuma, W.S.Rodney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</si>
  <si>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and the Solar Neutrino Problem</t>
    </r>
  </si>
  <si>
    <t>900E+03</t>
  </si>
  <si>
    <t>1982BRZU</t>
  </si>
  <si>
    <t>27,No7</t>
  </si>
  <si>
    <t>699,AE1</t>
  </si>
  <si>
    <t>R.E.Brown, R.G.H.Robertson, P.Dyer, N.Jarmie, T.J.Bowles, C.J.Maggiore, S.M.Austin</t>
  </si>
  <si>
    <r>
      <t>3</t>
    </r>
    <r>
      <rPr>
        <sz val="10"/>
        <rFont val="ＭＳ Ｐゴシック"/>
        <family val="3"/>
      </rPr>
      <t>He + a Capture Reaction at 900 keV (c.m.)</t>
    </r>
  </si>
  <si>
    <t>1981WI04</t>
  </si>
  <si>
    <t>2773</t>
  </si>
  <si>
    <t>R.D.Williams</t>
  </si>
  <si>
    <t>R.D.Williams, S.E.Koonin</t>
  </si>
  <si>
    <t>Direct Capture Cross Sections at Low Energy</t>
  </si>
  <si>
    <t>http://prola.aps.org/abstract/PRC/v23/i2/p645_1</t>
  </si>
  <si>
    <t>495E+03</t>
  </si>
  <si>
    <t>1981OSZZ</t>
  </si>
  <si>
    <t>26,No4</t>
  </si>
  <si>
    <t>565,DG10</t>
  </si>
  <si>
    <r>
      <t xml:space="preserve">Low Energy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+ 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Direct Radiative Capture Cross Section Measurements</t>
    </r>
  </si>
  <si>
    <t>1981LI01</t>
  </si>
  <si>
    <t>645</t>
  </si>
  <si>
    <r>
      <t xml:space="preserve">Microscopic Study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Electric-Dipole Capture Reaction</t>
    </r>
  </si>
  <si>
    <t>2000E+03</t>
  </si>
  <si>
    <t>1981KI01</t>
  </si>
  <si>
    <t>B.T.Kim</t>
  </si>
  <si>
    <t>B.T.Kim, T.Izumoto, K.Nagatani</t>
  </si>
  <si>
    <r>
      <t xml:space="preserve">Radiative Capture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at Low Energies</t>
    </r>
  </si>
  <si>
    <t>http://prola.aps.org/abstract/PRC/v23/i1/p33_1</t>
  </si>
  <si>
    <t>1980KIZV</t>
  </si>
  <si>
    <t xml:space="preserve"> JOUR BAPSA 25 594,JF15,Kim</t>
  </si>
  <si>
    <t>*6.75E+06</t>
  </si>
  <si>
    <t>1980DR01</t>
  </si>
  <si>
    <t>475</t>
  </si>
  <si>
    <t>L.J.Dries</t>
  </si>
  <si>
    <t>L.J.Dries, H.W.Clark, R.Detoma,Jr., J.L.Regner, T.R.Donoghue</t>
  </si>
  <si>
    <r>
      <t>A(zz)(0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) for the Charge-Symmetric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 below 6.75 MeV</t>
    </r>
  </si>
  <si>
    <t>http://prola.aps.org/abstract/PRC/v21/i2/p475_1</t>
  </si>
  <si>
    <t>1980DEZS</t>
  </si>
  <si>
    <t>JOUR BAPSA 25 554,GE3,Detomo</t>
  </si>
  <si>
    <t>1980CLZZ</t>
  </si>
  <si>
    <t>JOUR BAPSA 25 554,GE2,Clark</t>
  </si>
  <si>
    <t>*4.12E+06</t>
  </si>
  <si>
    <t>1979BUZO</t>
  </si>
  <si>
    <t>24,No7</t>
  </si>
  <si>
    <t>838,ED4</t>
  </si>
  <si>
    <t>H.R.Buergi</t>
  </si>
  <si>
    <t>H.R.Buergi, K.Stephenson, W.Haeberli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</si>
  <si>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 Reaction as a Secondary Standard for Deuteron Polarization Measurements</t>
    </r>
  </si>
  <si>
    <t>1978SEZR</t>
  </si>
  <si>
    <t>REPT LBL-8151,P64,Seiler</t>
  </si>
  <si>
    <t>1978ROZD</t>
  </si>
  <si>
    <t>REPT LBL-8151,P59,Roy</t>
  </si>
  <si>
    <t>1978DRZR</t>
  </si>
  <si>
    <t>JOUR DABBB 39 2374,Dries</t>
  </si>
  <si>
    <t>1977SE09</t>
  </si>
  <si>
    <t>1</t>
  </si>
  <si>
    <t>F.Seiler</t>
  </si>
  <si>
    <t>The Tensor Analyzing Power A(yy) Near s-Wave Levels</t>
  </si>
  <si>
    <t>http://www.sciencedirect.com/science?_ob=ArticleURL&amp;_udi=B6TVB-471XHM4-1WB&amp;_user=10&amp;_rdoc=1&amp;_fmt=&amp;_orig=search&amp;_sort=d&amp;view=c&amp;_acct=C000050221&amp;_version=1&amp;_urlVersion=0&amp;_userid=10&amp;md5=d715cfc44ebf4cb94e0258c16c52f684</t>
  </si>
  <si>
    <t>1977JEZV</t>
  </si>
  <si>
    <t>JOUR VDPEA No6/1977,822,D2-6,Jenny</t>
  </si>
  <si>
    <t>1977DRZS</t>
  </si>
  <si>
    <t>JOUR BAPSA 22 1016 CE2,Dries</t>
  </si>
  <si>
    <t>*2.8E+06</t>
  </si>
  <si>
    <t>*11.5E+06</t>
  </si>
  <si>
    <t>1976SE03</t>
  </si>
  <si>
    <t>144</t>
  </si>
  <si>
    <r>
      <t xml:space="preserve">Maximum Tensor Analyzing Power A(yy) = 1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</si>
  <si>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http://www.sciencedirect.com/science?_ob=ArticleURL&amp;_udi=B6TVN-472JVD9-1NT&amp;_user=10&amp;_rdoc=1&amp;_fmt=&amp;_orig=search&amp;_sort=d&amp;view=c&amp;_acct=C000050221&amp;_version=1&amp;_urlVersion=0&amp;_userid=10&amp;md5=ab8463f41b329443ed2abffa582fd17e</t>
  </si>
  <si>
    <t>*0.34E+06</t>
  </si>
  <si>
    <t>*11.6E+06</t>
  </si>
  <si>
    <t>1976SC15</t>
  </si>
  <si>
    <t>45</t>
  </si>
  <si>
    <t>P.A.Schmelzbach</t>
  </si>
  <si>
    <t>P.A.Schmelzbach, W.Gruebler, V.Konig, R.Risler, D.O.Boerma, B.Jenny</t>
  </si>
  <si>
    <r>
      <t>Absolute Calibration of the Analysing Powers T</t>
    </r>
    <r>
      <rPr>
        <vertAlign val="subscript"/>
        <sz val="10"/>
        <rFont val="ＭＳ Ｐゴシック"/>
        <family val="3"/>
      </rPr>
      <t>20</t>
    </r>
    <r>
      <rPr>
        <sz val="10"/>
        <rFont val="ＭＳ Ｐゴシック"/>
        <family val="3"/>
      </rPr>
      <t xml:space="preserve">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 and it</t>
    </r>
    <r>
      <rPr>
        <vertAlign val="sub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 for 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He(d,d)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Scattering</t>
    </r>
  </si>
  <si>
    <t>http://www.sciencedirect.com/science?_ob=ArticleURL&amp;_udi=B6TVB-471YT0N-1V&amp;_user=10&amp;_rdoc=1&amp;_fmt=&amp;_orig=search&amp;_sort=d&amp;view=c&amp;_acct=C000050221&amp;_version=1&amp;_urlVersion=0&amp;_userid=10&amp;md5=2ff6480d1703388d09f5554d4884f51a</t>
  </si>
  <si>
    <t>1976ROZM</t>
  </si>
  <si>
    <t>21,No5</t>
  </si>
  <si>
    <t>774,BA1</t>
  </si>
  <si>
    <t>R.Roy, H.E.Conzett, R.M.Larimer, F.N.Rad, F.Seiler</t>
  </si>
  <si>
    <r>
      <t xml:space="preserve">Analyse des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He(d,d)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et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Entre 15 et 40 MeV</t>
    </r>
  </si>
  <si>
    <t>1976ROYG</t>
  </si>
  <si>
    <t>REPT LBL-5075,P53,Roy</t>
  </si>
  <si>
    <t>*8.5E+06</t>
  </si>
  <si>
    <t>*10.5E+06</t>
  </si>
  <si>
    <t>1976GR10</t>
  </si>
  <si>
    <t>29</t>
  </si>
  <si>
    <t>W.Gruebler, P.A.Schmelzbach, V.Konig, B.Jenny, R.Risler, H.R.Burgi, J.Nurzynski</t>
  </si>
  <si>
    <r>
      <t xml:space="preserve">Maximum Tensor Analysing Power A(yy) = 1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</si>
  <si>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http://www.sciencedirect.com/science?_ob=ArticleURL&amp;_udi=B6TVB-47203M9-1V0&amp;_user=10&amp;_rdoc=1&amp;_fmt=&amp;_orig=search&amp;_sort=d&amp;view=c&amp;_acct=C000050221&amp;_version=1&amp;_urlVersion=0&amp;_userid=10&amp;md5=8ac7adb4ab426ebd2ad134377ffbb112</t>
  </si>
  <si>
    <t>1976GR08</t>
  </si>
  <si>
    <t>273</t>
  </si>
  <si>
    <t>Maximum Tensor Analysing Power A(yy) = 1 in Nuclear Reactions</t>
  </si>
  <si>
    <t>http://www.sciencedirect.com/science?_ob=ArticleURL&amp;_udi=B6TVN-472JPT2-13T&amp;_user=10&amp;_rdoc=1&amp;_fmt=&amp;_orig=search&amp;_sort=d&amp;view=c&amp;_acct=C000050221&amp;_version=1&amp;_urlVersion=0&amp;_userid=10&amp;md5=565ade7caa36d86d7b0a042be021e333</t>
  </si>
  <si>
    <t>*5.5E+06</t>
  </si>
  <si>
    <t>1976DRZU</t>
  </si>
  <si>
    <t>21,No7</t>
  </si>
  <si>
    <t>926,C2</t>
  </si>
  <si>
    <t>L.J.Dries, H.W.Clark, K.R.Crosthwaite, J.L.Regner, T.R.Donoghue</t>
  </si>
  <si>
    <r>
      <t>Measurement of A(zz)(0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)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He(d(pol),p) Reaction for E(p) = 1-5.5 MeV</t>
    </r>
  </si>
  <si>
    <t>1976DRZP</t>
  </si>
  <si>
    <t>REPT OSU-VGD-011,P53,Dries</t>
  </si>
  <si>
    <t>1975YA12</t>
  </si>
  <si>
    <t>139</t>
  </si>
  <si>
    <t>A.M.Yasnogorodsky</t>
  </si>
  <si>
    <r>
      <t xml:space="preserve">On the Offdiagonal Interaction Spin Dependence in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</si>
  <si>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http://www.sciencedirect.com/science?_ob=ArticleURL&amp;_udi=B6TVN-470WMGB-1TD&amp;_user=10&amp;_rdoc=1&amp;_fmt=&amp;_orig=search&amp;_sort=d&amp;view=c&amp;_acct=C000050221&amp;_version=1&amp;_urlVersion=0&amp;_userid=10&amp;md5=ca222fda4dbd69f940c5b9d5a7f15073</t>
  </si>
  <si>
    <t>1975SE07</t>
  </si>
  <si>
    <t>236</t>
  </si>
  <si>
    <t>Analysis of Reactions with Polarized Deuterons (II)</t>
  </si>
  <si>
    <t>http://www.sciencedirect.com/science?_ob=ArticleURL&amp;_udi=B6TVB-471987N-1CY&amp;_user=10&amp;_rdoc=1&amp;_fmt=&amp;_orig=search&amp;_sort=d&amp;view=c&amp;_acct=C000050221&amp;_version=1&amp;_urlVersion=0&amp;_userid=10&amp;md5=4740abf6efdabbfb61efbd75b556bbbc</t>
  </si>
  <si>
    <t>1975ROZP</t>
  </si>
  <si>
    <t>JOUR BAPSA 20 693 HO1</t>
  </si>
  <si>
    <t>1975NE11</t>
  </si>
  <si>
    <t>2066</t>
  </si>
  <si>
    <t>O.F.Nemets</t>
  </si>
  <si>
    <t>O.F.Nemets, Y.S.Stryuk, A.M.Yasnogorodskii</t>
  </si>
  <si>
    <r>
      <t xml:space="preserve">Distorted-Wave Calculations on Deuteron Stripping 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</t>
    </r>
  </si>
  <si>
    <t>*6.6E+06</t>
  </si>
  <si>
    <t>*15.8E+06</t>
  </si>
  <si>
    <t>1974TR02</t>
  </si>
  <si>
    <t>533</t>
  </si>
  <si>
    <t>T.A.Trainor</t>
  </si>
  <si>
    <t>T.A.Trainor, T.B.Clegg, P.W.Lisowski</t>
  </si>
  <si>
    <r>
      <t>The Tensor Analyzing Power A(zz) at theta = 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</si>
  <si>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http://www.sciencedirect.com/science?_ob=ArticleURL&amp;_udi=B6TVB-47198MS-1H4&amp;_user=10&amp;_rdoc=1&amp;_fmt=&amp;_orig=search&amp;_sort=d&amp;view=c&amp;_acct=C000050221&amp;_version=1&amp;_urlVersion=0&amp;_userid=10&amp;md5=7f31611d4437849fc2c242f1b9e3c470</t>
  </si>
  <si>
    <t>1974REZU</t>
  </si>
  <si>
    <r>
      <t xml:space="preserve">Study of the Astrophysical S Factor of the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at Zero Energy</t>
    </r>
  </si>
  <si>
    <t>1989CH37</t>
  </si>
  <si>
    <t>316</t>
  </si>
  <si>
    <r>
      <t xml:space="preserve">On the Astrophysical S-Factor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Reactions at Zero Energy</t>
    </r>
  </si>
  <si>
    <t>http://www.sciencedirect.com/science?_ob=ArticleURL&amp;_udi=B6TVN-46YKY0X-4BR&amp;_user=10&amp;_rdoc=1&amp;_fmt=&amp;_orig=search&amp;_sort=d&amp;view=c&amp;_acct=C000050221&amp;_version=1&amp;_urlVersion=0&amp;_userid=10&amp;md5=02fc714396e3bc42d6dde11d46743ee0</t>
  </si>
  <si>
    <t>1988KAZY</t>
  </si>
  <si>
    <r>
      <t xml:space="preserve">On the Branching Ratios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Li Reactions</t>
    </r>
  </si>
  <si>
    <t>1988KA07</t>
  </si>
  <si>
    <r>
      <t xml:space="preserve">Nuclear-Matter Radii of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and Astrophysical S-Factors for Radiative Alpha-Capture Reactions</t>
    </r>
  </si>
  <si>
    <t>http://www.sciencedirect.com/science?_ob=ArticleURL&amp;_udi=B6TVN-473DF8M-8J&amp;_user=10&amp;_rdoc=1&amp;_fmt=&amp;_orig=search&amp;_sort=d&amp;view=c&amp;_acct=C000050221&amp;_version=1&amp;_urlVersion=0&amp;_userid=10&amp;md5=34412ec883d156646b02db0bb555c5a8</t>
  </si>
  <si>
    <t>195E+03</t>
  </si>
  <si>
    <t>686E+03</t>
  </si>
  <si>
    <t>1988HI06</t>
  </si>
  <si>
    <t>243</t>
  </si>
  <si>
    <t>M.Hilgemeier</t>
  </si>
  <si>
    <t>M.Hilgemeier, H.W.Becker, C.Rolfs, H.P.Trautvetter, J.W.Hammer</t>
  </si>
  <si>
    <r>
      <t xml:space="preserve">Absolute Cross Section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</t>
    </r>
  </si>
  <si>
    <t>1988BU17</t>
  </si>
  <si>
    <t>B.Buck</t>
  </si>
  <si>
    <t>B.Buck, A.C.Merchant</t>
  </si>
  <si>
    <r>
      <t xml:space="preserve">Cluster Model of A = 7 Nuclei Revisited, and the Astrophysical S Factors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at Zero Energy</t>
    </r>
  </si>
  <si>
    <t>http://www.iop.org/EJ/abstract/0305-4616/14/2/013/</t>
  </si>
  <si>
    <t>1986ME13</t>
  </si>
  <si>
    <t>T.Mertelmeier</t>
  </si>
  <si>
    <t>T.Mertelmeier, H.M.Hofmann</t>
  </si>
  <si>
    <t>Consistent Cluster Model Description of the Electromagnetic Properties of Lithium and Beryllium Nuclei</t>
  </si>
  <si>
    <t>http://www.sciencedirect.com/science?_ob=ArticleURL&amp;_udi=B6TVB-47317M1-28&amp;_user=10&amp;_rdoc=1&amp;_fmt=&amp;_orig=search&amp;_sort=d&amp;view=c&amp;_acct=C000050221&amp;_version=1&amp;_urlVersion=0&amp;_userid=10&amp;md5=006d9b21a78d082bbd5985d9934ba234</t>
  </si>
  <si>
    <t>*0.1</t>
  </si>
  <si>
    <t>1986LI04</t>
  </si>
  <si>
    <t>1561</t>
  </si>
  <si>
    <t>Q.K.K.Liu, H.Kanada, Y.C.Tang</t>
  </si>
  <si>
    <r>
      <t xml:space="preserve">Validity of Macroscopic Models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Electric-Dipole Capture Reaction</t>
    </r>
  </si>
  <si>
    <t>http://prola.aps.org/abstract/PRC/v33/i5/p1561_1</t>
  </si>
  <si>
    <t>1986KA45</t>
  </si>
  <si>
    <t>559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</si>
  <si>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Reactions at Astrophysical Energies</t>
    </r>
  </si>
  <si>
    <t>author+year</t>
  </si>
  <si>
    <t>2004OR05</t>
  </si>
  <si>
    <t xml:space="preserve"> Prog.Theor.Phys.(Kyoto), Suppl.</t>
  </si>
  <si>
    <t>S.Oryu</t>
  </si>
  <si>
    <t>S.Oryu, S.Gojuki</t>
  </si>
  <si>
    <r>
      <t xml:space="preserve">Polarization Effects on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He(pol)(d(pol),p)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Fusion Reaction in the 3/2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Resonance Region - A Nuclear, Three-Charged-Particle Faddeev-Type Formalism -</t>
    </r>
  </si>
  <si>
    <t>2004DE48</t>
  </si>
  <si>
    <t xml:space="preserve"> At.Data Nucl.Data Tables</t>
  </si>
  <si>
    <t>Compilation and R-matrix analysis of Big Bang nuclear reaction rates</t>
  </si>
  <si>
    <t>http://www.sciencedirect.com/science?_ob=ArticleURL&amp;_udi=B6WBB-4DD94HF-1&amp;_user=10&amp;_rdoc=1&amp;_fmt=&amp;_orig=search&amp;_sort=d&amp;view=c&amp;_acct=C000050221&amp;_version=1&amp;_urlVersion=0&amp;_userid=10&amp;md5=9b59af6a5c6d5f2e53eee2772a918e87</t>
  </si>
  <si>
    <t>*0.52E+06</t>
  </si>
  <si>
    <t>*1.49E+06</t>
  </si>
  <si>
    <t>*mes</t>
  </si>
  <si>
    <t>2004BR08</t>
  </si>
  <si>
    <t>024608</t>
  </si>
  <si>
    <t>B.Braizinha</t>
  </si>
  <si>
    <t>B.Braizinha, C.R.Brune, A.M.Eiro, B.M.Fisher, H.J.Karwowski, D.S.Leonard, E.J.Ludwig, F.D.Santos, I.J.Thompson</t>
  </si>
  <si>
    <r>
      <t xml:space="preserve">Resonant and direct components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low energies</t>
    </r>
  </si>
  <si>
    <t>http://prola.aps.org/abstract/PRC/v69/i2/e024608</t>
  </si>
  <si>
    <t>0</t>
  </si>
  <si>
    <t>100E+03</t>
  </si>
  <si>
    <t>2003HA35</t>
  </si>
  <si>
    <t>048801</t>
  </si>
  <si>
    <t>K.Hagino</t>
  </si>
  <si>
    <t>K.Hagino, M.S.Hussein, A.B.Balantekin</t>
  </si>
  <si>
    <t>Role of virtual break-up of projectile in astrophysical fusion reactions</t>
  </si>
  <si>
    <t>http://prola.aps.org/abstract/PRC/v68/i4/e048801</t>
  </si>
  <si>
    <t>*250E+03</t>
  </si>
  <si>
    <t>*700E+03</t>
  </si>
  <si>
    <t>2003GO43</t>
  </si>
  <si>
    <t>MPL/A</t>
  </si>
  <si>
    <t>S.Gojuki, S.Oryu</t>
  </si>
  <si>
    <r>
      <t xml:space="preserve">Polarization effects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fusion reaction</t>
    </r>
  </si>
  <si>
    <t>http://www.worldscinet.com/cgi-bin/details.cgi?id=pii:S0217732303010399&amp;type=html</t>
  </si>
  <si>
    <t>*140E+06</t>
  </si>
  <si>
    <t>*270E+06</t>
  </si>
  <si>
    <t>2002UE02</t>
  </si>
  <si>
    <t>T.Uesaka</t>
  </si>
  <si>
    <t>T.Uesaka, J.Nishikawa, H.Okamura, K.Suda, H.Sakai, A.Tamii, K.Sekiguchi, K.Yako, S.Sakoda, H.Kato, M.Hatano, Y.Maeda, T.Saito, N.Uchigashima, N.Sakamoto, Y.Satou, T.Ohnishi, T.Wakui, T.Wakasa, K.Itoh</t>
  </si>
  <si>
    <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Intermediate Energies and Impulse Picture of the (d,p) Reactions</t>
    </r>
  </si>
  <si>
    <t>http://www.sciencedirect.com/science?_ob=ArticleURL&amp;_udi=B6TVN-45FH12Y-5&amp;_user=10&amp;_rdoc=1&amp;_fmt=&amp;_orig=search&amp;_sort=d&amp;view=c&amp;_acct=C000050221&amp;_version=1&amp;_urlVersion=0&amp;_userid=10&amp;md5=1874ca122fbf59933de3584aa7075cf8</t>
  </si>
  <si>
    <t>*5.88E+06</t>
  </si>
  <si>
    <t>2002HA51</t>
  </si>
  <si>
    <t>055801</t>
  </si>
  <si>
    <t>K.Hagino, A.B.Balantekin</t>
  </si>
  <si>
    <t>Radiation correction to astrophysical fusion reactions and the electron screening problem</t>
  </si>
  <si>
    <t>http://prola.aps.org/abstract/PRC/v66/i5/e055801</t>
  </si>
  <si>
    <t>*520E+03</t>
  </si>
  <si>
    <t>*1490E+03</t>
  </si>
  <si>
    <t>2002FL03</t>
  </si>
  <si>
    <t>057601</t>
  </si>
  <si>
    <t>K.A.Fletcher</t>
  </si>
  <si>
    <t>K.A.Fletcher, C.R.Brune, B.M.Fisher, R.P.Fitzgerald, H.J.Karwowski, D.S.Leonard, E.J.Ludwig, R.C.Runkle, M.H.Wood, W.H.Geist, K.D.Veal, G.M.Hale</t>
  </si>
  <si>
    <r>
      <t>K</t>
    </r>
    <r>
      <rPr>
        <vertAlign val="superscript"/>
        <sz val="10"/>
        <rFont val="ＭＳ Ｐゴシック"/>
        <family val="3"/>
      </rPr>
      <t>y</t>
    </r>
    <r>
      <rPr>
        <vertAlign val="subscript"/>
        <sz val="10"/>
        <rFont val="ＭＳ Ｐゴシック"/>
        <family val="3"/>
      </rPr>
      <t>y</t>
    </r>
    <r>
      <rPr>
        <sz val="10"/>
        <rFont val="ＭＳ Ｐゴシック"/>
        <family val="3"/>
      </rPr>
      <t xml:space="preserve">'(O°) for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near the J</t>
    </r>
    <r>
      <rPr>
        <vertAlign val="superscript"/>
        <sz val="10"/>
        <rFont val="Symbol"/>
        <family val="1"/>
      </rPr>
      <t>p</t>
    </r>
    <r>
      <rPr>
        <sz val="10"/>
        <rFont val="ＭＳ Ｐゴシック"/>
        <family val="3"/>
      </rPr>
      <t>=3/2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resonance</t>
    </r>
  </si>
  <si>
    <t>http://prola.aps.org/abstract/PRC/v66/i5/e057601</t>
  </si>
  <si>
    <t>2002BA77</t>
  </si>
  <si>
    <t>277</t>
  </si>
  <si>
    <t>SNP</t>
  </si>
  <si>
    <t>295</t>
  </si>
  <si>
    <r>
      <t>On Energy Dependence of Polarization of the Emitted Protons from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(d,p)He</t>
    </r>
    <r>
      <rPr>
        <vertAlign val="superscript"/>
        <sz val="10"/>
        <rFont val="ＭＳ Ｐゴシック"/>
        <family val="3"/>
      </rPr>
      <t>5</t>
    </r>
  </si>
  <si>
    <t>1971HI07</t>
  </si>
  <si>
    <t>216</t>
  </si>
  <si>
    <t>D.Hilscher</t>
  </si>
  <si>
    <t>D.Hilscher, P.A.Quin, J.C.Davis</t>
  </si>
  <si>
    <r>
      <t xml:space="preserve">Comparison of the Vector Analysing Powers of the Mirror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H(polarized 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He(Polarized 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</si>
  <si>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http://www.sciencedirect.com/science?_ob=ArticleURL&amp;_udi=B6TVB-4719560-65&amp;_user=10&amp;_rdoc=1&amp;_fmt=&amp;_orig=search&amp;_sort=d&amp;view=c&amp;_acct=C000050221&amp;_version=1&amp;_urlVersion=0&amp;_userid=10&amp;md5=bd9a28e032c507738eea618846665e19</t>
  </si>
  <si>
    <t>1971GRYQ</t>
  </si>
  <si>
    <t>JOUR HPACA 44 594</t>
  </si>
  <si>
    <t>1971GR47</t>
  </si>
  <si>
    <t>631</t>
  </si>
  <si>
    <t>W.Gruebler, V.Konig, A.Ruh, P.A.Schmelzbach, R.E.White, P.Marmier</t>
  </si>
  <si>
    <r>
      <t>The Differential Cross Section and the Analysing Powers iT</t>
    </r>
    <r>
      <rPr>
        <vertAlign val="sub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, T</t>
    </r>
    <r>
      <rPr>
        <vertAlign val="subscript"/>
        <sz val="10"/>
        <rFont val="ＭＳ Ｐゴシック"/>
        <family val="3"/>
      </rPr>
      <t>20</t>
    </r>
    <r>
      <rPr>
        <sz val="10"/>
        <rFont val="ＭＳ Ｐゴシック"/>
        <family val="3"/>
      </rPr>
      <t>, T</t>
    </r>
    <r>
      <rPr>
        <vertAlign val="subscript"/>
        <sz val="10"/>
        <rFont val="ＭＳ Ｐゴシック"/>
        <family val="3"/>
      </rPr>
      <t>21</t>
    </r>
    <r>
      <rPr>
        <sz val="10"/>
        <rFont val="ＭＳ Ｐゴシック"/>
        <family val="3"/>
      </rPr>
      <t xml:space="preserve"> and T</t>
    </r>
    <r>
      <rPr>
        <vertAlign val="subscript"/>
        <sz val="10"/>
        <rFont val="ＭＳ Ｐゴシック"/>
        <family val="3"/>
      </rPr>
      <t>22</t>
    </r>
    <r>
      <rPr>
        <sz val="10"/>
        <rFont val="ＭＳ Ｐゴシック"/>
        <family val="3"/>
      </rPr>
      <t xml:space="preserve"> of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He(polarized 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between 2.8 and 11.5 MeV</t>
    </r>
  </si>
  <si>
    <t>http://www.sciencedirect.com/science?_ob=ArticleURL&amp;_udi=B6TVB-47203HR-1T6&amp;_user=10&amp;_rdoc=1&amp;_fmt=&amp;_orig=search&amp;_sort=d&amp;view=c&amp;_acct=C000050221&amp;_version=1&amp;_urlVersion=0&amp;_userid=10&amp;md5=ce1f7f58738d928a1accdf1912ae39b0</t>
  </si>
  <si>
    <t>*11.2E+06</t>
  </si>
  <si>
    <t>1971GR15</t>
  </si>
  <si>
    <t>505</t>
  </si>
  <si>
    <t>W.Gruebler, V.Konig, A.Ruh, R.E.White, P.A.Schmelzbach, R.Risler, P.Marmier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</si>
  <si>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 as an Analyser for Tensor Polarized Deuterons</t>
    </r>
  </si>
  <si>
    <t>http://www.sciencedirect.com/science?_ob=ArticleURL&amp;_udi=B6TVB-473NJFT-9C&amp;_user=10&amp;_rdoc=1&amp;_fmt=&amp;_orig=search&amp;_sort=d&amp;view=c&amp;_acct=C000050221&amp;_version=1&amp;_urlVersion=0&amp;_userid=10&amp;md5=c247864e7f0db77f26e7919ad1039c3f</t>
  </si>
  <si>
    <t>1971DE20</t>
  </si>
  <si>
    <t>257</t>
  </si>
  <si>
    <t>B.De Facio</t>
  </si>
  <si>
    <t>B.De Facio, R.K.Umerjee</t>
  </si>
  <si>
    <r>
      <t xml:space="preserve">A Dynamical Analysis of the Nuclear Reactions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(I). Two-Body States</t>
    </r>
  </si>
  <si>
    <t>http://www.sciencedirect.com/science?_ob=ArticleURL&amp;_udi=B6TVB-471XCJW-J5&amp;_user=10&amp;_rdoc=1&amp;_fmt=&amp;_orig=search&amp;_sort=d&amp;view=c&amp;_acct=C000050221&amp;_version=1&amp;_urlVersion=0&amp;_userid=10&amp;md5=881e9c5d88ca95a67b96bc4dac38c817</t>
  </si>
  <si>
    <t>1970KH03</t>
  </si>
  <si>
    <t>11</t>
  </si>
  <si>
    <t>967</t>
  </si>
  <si>
    <r>
      <t>Polarization and Asymmetry in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(d,p)He</t>
    </r>
    <r>
      <rPr>
        <vertAlign val="superscript"/>
        <sz val="10"/>
        <rFont val="ＭＳ Ｐゴシック"/>
        <family val="3"/>
      </rPr>
      <t>4</t>
    </r>
  </si>
  <si>
    <t>538</t>
  </si>
  <si>
    <r>
      <t>Polarization and Asymmetry in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(d,p)He</t>
    </r>
    <r>
      <rPr>
        <vertAlign val="superscript"/>
        <sz val="10"/>
        <rFont val="ＭＳ Ｐゴシック"/>
        <family val="3"/>
      </rPr>
      <t>5</t>
    </r>
  </si>
  <si>
    <t>1970KAZO</t>
  </si>
  <si>
    <t>REPT OULNS 71-2,P3,9/27/71</t>
  </si>
  <si>
    <t>1969PL01</t>
  </si>
  <si>
    <t xml:space="preserve">Phys.Letters 29B, 301 (1969)
</t>
  </si>
  <si>
    <t>G.R.Plattner</t>
  </si>
  <si>
    <t>G.R.Plattner, L.G.Keller</t>
  </si>
  <si>
    <r>
      <t xml:space="preserve">Study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He(d,d)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with Vector-Polarized Deuterons Between 4 and 10 MeV</t>
    </r>
  </si>
  <si>
    <t>http://www.sciencedirect.com/science?_ob=ArticleURL&amp;_udi=B6TVN-470W371-MV&amp;_user=10&amp;_rdoc=1&amp;_fmt=&amp;_orig=search&amp;_sort=d&amp;view=c&amp;_acct=C000050221&amp;_version=1&amp;_urlVersion=0&amp;_userid=10&amp;md5=884b016c14579c0973d4b82b5d920cbd</t>
  </si>
  <si>
    <t>*52E+06</t>
  </si>
  <si>
    <t>1969BR22</t>
  </si>
  <si>
    <t>81</t>
  </si>
  <si>
    <t>H.Bruckmann</t>
  </si>
  <si>
    <t>H.Bruckmann, F.K.Schmidt</t>
  </si>
  <si>
    <r>
      <t xml:space="preserve">Investigation of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with a Polarized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Target and 52 MeV Deuterons</t>
    </r>
  </si>
  <si>
    <t>116E+03</t>
  </si>
  <si>
    <t>1683E+03</t>
  </si>
  <si>
    <t>1979KRZZ</t>
  </si>
  <si>
    <t>PC</t>
  </si>
  <si>
    <t>35,N03</t>
  </si>
  <si>
    <t>p15,BD8</t>
  </si>
  <si>
    <t>H.Krawinkel, K.-U.Kettner, W.E.Kieser, C.Rolfs, R.Santo, P.Schmalbrock, H.P.Trautvetter, J.W.Hammer, R.E.Azuma</t>
  </si>
  <si>
    <r>
      <t xml:space="preserve">Stellar Reaction Rate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and the Solar Neutrino Problem</t>
    </r>
  </si>
  <si>
    <t>1971POZJ</t>
  </si>
  <si>
    <t>REPT Max-Planck Institut fur Kernphysik(Heidelberg),P30</t>
  </si>
  <si>
    <t>164E+03</t>
  </si>
  <si>
    <t>245E+03</t>
  </si>
  <si>
    <t>1969NA24</t>
  </si>
  <si>
    <t>325</t>
  </si>
  <si>
    <t>K.Nagatani</t>
  </si>
  <si>
    <t>K.Nagatani, M.R.Dwarakanath, D.Ashery</t>
  </si>
  <si>
    <r>
      <t xml:space="preserve">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at Very Low Energy</t>
    </r>
  </si>
  <si>
    <t>http://www.sciencedirect.com/science?_ob=ArticleURL&amp;_udi=B6TVB-4730YHY-8T&amp;_user=10&amp;_rdoc=1&amp;_fmt=&amp;_orig=search&amp;_sort=d&amp;view=c&amp;_acct=C000050221&amp;_version=1&amp;_urlVersion=0&amp;_userid=10&amp;md5=ad578c4a83e8b88f38bc4cced414e24a</t>
  </si>
  <si>
    <t>4He(t,n)6Li</t>
  </si>
  <si>
    <t>n</t>
  </si>
  <si>
    <t>*25E+06</t>
  </si>
  <si>
    <t>1988FU09</t>
  </si>
  <si>
    <t>1531</t>
  </si>
  <si>
    <t>Y.Fujiwara</t>
  </si>
  <si>
    <t>Y.Fujiwara, Q.K.K.Liu, Y.C.Tang</t>
  </si>
  <si>
    <t>Multiconfiguration Resonating-Group Study of Scattering and Reaction Cross Sections in the Seven-Nucleon System</t>
  </si>
  <si>
    <t>http://prola.aps.org/abstract/PRC/v38/i4/p1531_1</t>
  </si>
  <si>
    <t>1977KNZS</t>
  </si>
  <si>
    <t>REPT NEANDC(E)-192U,Vol3,P40,Knitter</t>
  </si>
  <si>
    <t>1978FE08</t>
  </si>
  <si>
    <t>Fizika, Suppl.</t>
  </si>
  <si>
    <t>61</t>
  </si>
  <si>
    <t>F.Fernandez</t>
  </si>
  <si>
    <t>F.Fernandez, J.C.Nalda</t>
  </si>
  <si>
    <t>On the Isobaric Analogie between Lighter Nuclei</t>
  </si>
  <si>
    <t>2E+06</t>
  </si>
  <si>
    <t>1978FE07</t>
  </si>
  <si>
    <t>Prog.Theor.Phys.</t>
  </si>
  <si>
    <t>624</t>
  </si>
  <si>
    <t>F.Fernandez, F.Pascual, J.C.Nalda</t>
  </si>
  <si>
    <r>
      <t xml:space="preserve">On the Charge Asymmetry Effects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H,d)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</si>
  <si>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*9.02E+06</t>
  </si>
  <si>
    <t>*17.27E+06</t>
  </si>
  <si>
    <t>1977HA42</t>
  </si>
  <si>
    <t>2151</t>
  </si>
  <si>
    <t>R.F.Haglund</t>
  </si>
  <si>
    <t>R.F.Haglund,Jr., G.G.Ohlsen, R.A.Hardekopf, N.Jarmie, R.E.Brown</t>
  </si>
  <si>
    <r>
      <t xml:space="preserve">Analyzing-Power Measurements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He(t,d)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</si>
  <si>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http://prola.aps.org/abstract/PRC/v16/i6/p2151_1</t>
  </si>
  <si>
    <t>*9,02E+06</t>
  </si>
  <si>
    <t>*17.02E+06</t>
  </si>
  <si>
    <t>1977BRZG</t>
  </si>
  <si>
    <t>JOUR BAPSA 22 1016 CE7,Brown</t>
  </si>
  <si>
    <t>1975COZC</t>
  </si>
  <si>
    <t>REPT LBL-4087,mf</t>
  </si>
  <si>
    <t>*1.5E+06</t>
  </si>
  <si>
    <t>1969NA16</t>
  </si>
  <si>
    <t>10</t>
  </si>
  <si>
    <t>705</t>
  </si>
  <si>
    <t>1969</t>
  </si>
  <si>
    <t>K.S.Nam</t>
  </si>
  <si>
    <t>K.S.Nam, G.M.Osetinskii, V.A.Sergeev</t>
  </si>
  <si>
    <r>
      <t>Isospin Conservation in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(t,d)He</t>
    </r>
    <r>
      <rPr>
        <vertAlign val="superscript"/>
        <sz val="10"/>
        <rFont val="ＭＳ Ｐゴシック"/>
        <family val="3"/>
      </rPr>
      <t>4</t>
    </r>
  </si>
  <si>
    <t>407</t>
  </si>
  <si>
    <t>1970</t>
  </si>
  <si>
    <r>
      <t>Isospin Conservation in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(t,d)He</t>
    </r>
    <r>
      <rPr>
        <vertAlign val="superscript"/>
        <sz val="10"/>
        <rFont val="ＭＳ Ｐゴシック"/>
        <family val="3"/>
      </rPr>
      <t>5</t>
    </r>
  </si>
  <si>
    <t>3He(t,np)4He</t>
  </si>
  <si>
    <t>np</t>
  </si>
  <si>
    <t>http://www.iop.org/EJ/abstract/1402-4896/62/4/009/</t>
  </si>
  <si>
    <t>3He(3He,2p)4He</t>
  </si>
  <si>
    <t>3He</t>
  </si>
  <si>
    <t>2p</t>
  </si>
  <si>
    <t>1000E+03</t>
  </si>
  <si>
    <t>2006HA60</t>
  </si>
  <si>
    <t>226</t>
  </si>
  <si>
    <t>W.C.Haxton</t>
  </si>
  <si>
    <t>W.C.Haxton, P.D.Parker, C.E.Rolfs</t>
  </si>
  <si>
    <t>Solar hydrogen burning and neutrinos</t>
  </si>
  <si>
    <t>http://www.sciencedirect.com/science?_ob=ArticleURL&amp;_udi=B6TVB-4FNCTFD-3&amp;_user=10&amp;_rdoc=1&amp;_fmt=&amp;_orig=search&amp;_sort=d&amp;view=c&amp;_acct=C000050221&amp;_version=1&amp;_urlVersion=0&amp;_userid=10&amp;md5=dd980388261d7d902557854ecbe7cfcb</t>
  </si>
  <si>
    <t>16E+03</t>
  </si>
  <si>
    <t>2005BR15</t>
  </si>
  <si>
    <t>NP/B(Proc.Supp)</t>
  </si>
  <si>
    <t>S145</t>
  </si>
  <si>
    <t>33</t>
  </si>
  <si>
    <t>C.Broggini</t>
  </si>
  <si>
    <t>C.Broggini, the LUNA Collaboration</t>
  </si>
  <si>
    <t>Laboratory measurements of astrophysical factors</t>
  </si>
  <si>
    <t>2005BR04</t>
  </si>
  <si>
    <t>S143</t>
  </si>
  <si>
    <t>60</t>
  </si>
  <si>
    <t>C.Broggini, and the LUNA Collaboration</t>
  </si>
  <si>
    <t>Neutrino Cross Sections for Astrophysics</t>
  </si>
  <si>
    <t>http://www.sciencedirect.com/science?_ob=ArticleURL&amp;_udi=B6TVD-4FJT8P7-D&amp;_user=10&amp;_rdoc=1&amp;_fmt=&amp;_orig=search&amp;_sort=d&amp;view=c&amp;_acct=C000050221&amp;_version=1&amp;_urlVersion=0&amp;_userid=10&amp;md5=88038a2576ddc7dc8273cf2d1c41751c</t>
  </si>
  <si>
    <t>30E+03</t>
  </si>
  <si>
    <t>50E+03</t>
  </si>
  <si>
    <t>2004KU04</t>
  </si>
  <si>
    <t>015802</t>
  </si>
  <si>
    <t>N.Kudomi</t>
  </si>
  <si>
    <t>N.Kudomi, M.Komori, K.Takahisa, S.Yoshida, K.Kume, H.Ohsumi, T.Itahashi</t>
  </si>
  <si>
    <r>
      <t xml:space="preserve">Precise measurement of the cross section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by using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doubly charged beam</t>
    </r>
  </si>
  <si>
    <t>http://prola.aps.org/abstract/PRC/v69/i1/e015802</t>
  </si>
  <si>
    <t>2003IT08</t>
  </si>
  <si>
    <t>1015c</t>
  </si>
  <si>
    <t>T.Itahashi</t>
  </si>
  <si>
    <t>T.Itahashi, N.Kudomi, S.Yoshida, K.Kume, M.Komori, H.Ohsumi</t>
  </si>
  <si>
    <r>
      <t xml:space="preserve">Cross section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measured near the Gamow peak</t>
    </r>
  </si>
  <si>
    <t>http://www.sciencedirect.com/science?_ob=ArticleURL&amp;_udi=B6TVB-49H6B0H-7T&amp;_user=10&amp;_rdoc=1&amp;_fmt=&amp;_orig=search&amp;_sort=d&amp;view=c&amp;_acct=C000050221&amp;_version=1&amp;_urlVersion=0&amp;_userid=10&amp;md5=c2d39e48290667aa5c582208f63da573</t>
  </si>
  <si>
    <t>31.2E+03</t>
  </si>
  <si>
    <t>45.3E+03</t>
  </si>
  <si>
    <t>2003IT04</t>
  </si>
  <si>
    <t>466c</t>
  </si>
  <si>
    <t>T.Itahashi, M.Komori, N.Kudomi, K.Kume, Y.Nagai, M.Ohsumi, K.Takahisa, H.Toki, H.Ejiri, H.Ueda, S.Yoshida</t>
  </si>
  <si>
    <r>
      <t xml:space="preserve">Cross section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measured near the Gamow energy</t>
    </r>
  </si>
  <si>
    <t>http://www.sciencedirect.com/science?_ob=ArticleURL&amp;_udi=B6TVB-48NBPWB-2Y&amp;_user=10&amp;_rdoc=1&amp;_fmt=&amp;_orig=search&amp;_sort=d&amp;view=c&amp;_acct=C000050221&amp;_version=1&amp;_urlVersion=0&amp;_userid=10&amp;md5=798f7ed82642299f36d789accb57c585</t>
  </si>
  <si>
    <t>27E+03</t>
  </si>
  <si>
    <t>45E+03</t>
  </si>
  <si>
    <t>2002ITZZ</t>
  </si>
  <si>
    <t>Proc.Inter.Nuclear Physics Conference, Berkeley, California, 30 July - 3 August 2001, E.Norman, L.Schroeder, G.Wozniak, Eds., p.446 (2002); AIP Conf.Proc. 610 (2002)</t>
  </si>
  <si>
    <t>T.Itahashi, N.Kudomi, S.Yoshida, M.Komori, K.Takahisa, H.Ejiri, H.Toki, Y.Nagai, H.Ohsumi</t>
  </si>
  <si>
    <r>
      <t xml:space="preserve">Cross Section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Measured Over the Range of 45 to 26keV</t>
    </r>
  </si>
  <si>
    <t>2001VA19</t>
  </si>
  <si>
    <t>064604</t>
  </si>
  <si>
    <t>V.Vasilevsky</t>
  </si>
  <si>
    <t>V.Vasilevsky, A.V.Nesterov, F.Arickx, J.Broeckhove</t>
  </si>
  <si>
    <r>
      <t xml:space="preserve">S Factor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H,2n)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 using a Three-Cluster Exit Channel</t>
    </r>
  </si>
  <si>
    <t>http://prola.aps.org/abstract/PRC/v44/i2/p619_1</t>
  </si>
  <si>
    <t>E ≈ 0</t>
  </si>
  <si>
    <t>ded</t>
  </si>
  <si>
    <t>1983TE05</t>
  </si>
  <si>
    <t>AJ</t>
  </si>
  <si>
    <t>P.E.Tegner</t>
  </si>
  <si>
    <t>P.E.Tegner, Chr.Bargholtz</t>
  </si>
  <si>
    <r>
      <t xml:space="preserve">The Rate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He(p,e</t>
    </r>
    <r>
      <rPr>
        <sz val="10"/>
        <rFont val="Symbol"/>
        <family val="1"/>
      </rPr>
      <t>n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</si>
  <si>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http://ucp.uchicago.edu/cgi-bin/resolve?id=doi:10.1086/161294</t>
  </si>
  <si>
    <t>3He(d,p)4He</t>
  </si>
  <si>
    <t>d</t>
  </si>
  <si>
    <t>*340E+3</t>
  </si>
  <si>
    <t>*400E+3</t>
  </si>
  <si>
    <t>2007GOZU</t>
  </si>
  <si>
    <t>Proc.17th International Spin Physics Symposium, Kyoto, Japan, 2-7 Oct. 2006, K.Imai, T.Murakami, N.Saito, K.Tanida, Eds. p.785 (2007); AIP Conf.Proc. 915 (2007)</t>
  </si>
  <si>
    <t>S.Gojuki</t>
  </si>
  <si>
    <t>S.Gojuki, K.Sonoda, Y.Hiratsuka, S.Oryu</t>
  </si>
  <si>
    <r>
      <t xml:space="preserve">A Three-Body Faddeev Calculation of the Double Polarized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in the Super Low-Energy Region</t>
    </r>
  </si>
  <si>
    <t>http://scitation.aip.org/getabs/servlet/GetabsServlet?prog=normal&amp;id=APCPCS000915000001000785000001&amp;idtype=cvips&amp;gifs=yes</t>
  </si>
  <si>
    <t>*5E+03</t>
  </si>
  <si>
    <t>*500E+03</t>
  </si>
  <si>
    <t>2007BA10</t>
  </si>
  <si>
    <t>027601</t>
  </si>
  <si>
    <t>F.C.Barker</t>
  </si>
  <si>
    <r>
      <t xml:space="preserve">Electron screening in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</si>
  <si>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http://scitation.aip.org/getabs/servlet/GetabsServlet?prog=normal&amp;id=PRVCAN000075000002027601000001&amp;idtype=cvips&amp;gifs=yes</t>
  </si>
  <si>
    <t>E at rest</t>
  </si>
  <si>
    <t>mes</t>
  </si>
  <si>
    <t>2006BY01</t>
  </si>
  <si>
    <t xml:space="preserve"> Eur.Phys.J. D</t>
  </si>
  <si>
    <t>V.M.Bystritsky</t>
  </si>
  <si>
    <t>V.M.Bystritsky, M.Filipowicz, V.V.Gerasimov, P.E.Knowles, F.Mulhauser, N.P.Popov, V.P.Volnykh, J.Wozniak</t>
  </si>
  <si>
    <r>
      <t>Study of the nuclear fusion in a muonic d</t>
    </r>
    <r>
      <rPr>
        <sz val="10"/>
        <rFont val="Symbol"/>
        <family val="1"/>
      </rPr>
      <t>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complex</t>
    </r>
  </si>
  <si>
    <t>http://www.springerlink.com/content/ek61038722204556/</t>
  </si>
  <si>
    <t>1E+06</t>
  </si>
  <si>
    <t>2005DE46</t>
  </si>
  <si>
    <t>783c</t>
  </si>
  <si>
    <t>P.Descouvemont</t>
  </si>
  <si>
    <t>P.Descouvemont, A.Adahchour, C.Angulo, A.Coc, E.Vangioni-Flam</t>
  </si>
  <si>
    <t>Big-Bang reaction rates within the R-matrix model</t>
  </si>
  <si>
    <t>http://www.sciencedirect.com/science?_ob=ArticleURL&amp;_udi=B6TVB-4GFTP27-68&amp;_user=10&amp;_rdoc=1&amp;_fmt=&amp;_orig=search&amp;_sort=d&amp;view=c&amp;_acct=C000050221&amp;_version=1&amp;_urlVersion=0&amp;_userid=10&amp;md5=ddb9e3d248af92efeeb2b4bc4b48d1f0</t>
  </si>
  <si>
    <t>*1E+06</t>
  </si>
  <si>
    <t>http://www.sciencedirect.com/science?_ob=ArticleURL&amp;_udi=B6TVB-47196MP-TP&amp;_user=10&amp;_rdoc=1&amp;_fmt=&amp;_orig=search&amp;_sort=d&amp;view=c&amp;_acct=C000050221&amp;_version=1&amp;_urlVersion=0&amp;_userid=10&amp;md5=44af17190a1f10156a59a35102f29139</t>
  </si>
  <si>
    <t>*0.2E+06</t>
  </si>
  <si>
    <t>*1.02E+06</t>
  </si>
  <si>
    <t>1972SE09</t>
  </si>
  <si>
    <t>379</t>
  </si>
  <si>
    <t>Analysis of Reactions with Polarized Deuterons (I)</t>
  </si>
  <si>
    <t>http://www.sciencedirect.com/science?_ob=ArticleURL&amp;_udi=B6TVB-471971D-Y5&amp;_user=10&amp;_rdoc=1&amp;_fmt=&amp;_orig=search&amp;_sort=d&amp;view=c&amp;_acct=C000050221&amp;_version=1&amp;_urlVersion=0&amp;_userid=10&amp;md5=01a6e86cff51074fd44ce35107d49f15</t>
  </si>
  <si>
    <t>1972OT05</t>
  </si>
  <si>
    <t>21,No3</t>
  </si>
  <si>
    <t>I.Ots</t>
  </si>
  <si>
    <r>
      <t>On the Influence of the Deuteron D-Wave on the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(d,p)He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 Polarization Relations</t>
    </r>
  </si>
  <si>
    <t>*0.8E+06</t>
  </si>
  <si>
    <t>1972OHZZ</t>
  </si>
  <si>
    <t>JOUR BAPSA 17 153,G G Ohlsen,1/17/72</t>
  </si>
  <si>
    <t>*14E+06</t>
  </si>
  <si>
    <t>1972HAWS</t>
  </si>
  <si>
    <t>JOUR BAPSA 17 922,R Hardekopf,11/3/72</t>
  </si>
  <si>
    <t>*0.3E+06</t>
  </si>
  <si>
    <t>*2.5E+06</t>
  </si>
  <si>
    <t>1971ROZF</t>
  </si>
  <si>
    <t>JOUR HPACA 44 696</t>
  </si>
  <si>
    <t>1971RO35</t>
  </si>
  <si>
    <t>846</t>
  </si>
  <si>
    <t>U.Rohrer</t>
  </si>
  <si>
    <t>U.Rohrer, P.Huber, C.Leemann, H.Meiner, F.Seiler</t>
  </si>
  <si>
    <r>
      <t xml:space="preserve">Das Analysatorvermogen der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He-Reaktion fur Targetpolarisation im Energiegebiet von 300 keV bis 2,5 MeV</t>
    </r>
  </si>
  <si>
    <t>1971QUZZ</t>
  </si>
  <si>
    <t>JOUR BAPSA 16 512</t>
  </si>
  <si>
    <t>1971LE27</t>
  </si>
  <si>
    <t>AP</t>
  </si>
  <si>
    <t>810</t>
  </si>
  <si>
    <t>C.Leemann</t>
  </si>
  <si>
    <t>C.Leemann, H.Burgisser, P.Huber, U.Rohrer, H.Paetz gen.Schieck, F.Seiler</t>
  </si>
  <si>
    <r>
      <t xml:space="preserve">Investigation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with Polarized Beam and Target at 430 MeV</t>
    </r>
  </si>
  <si>
    <t>http://www.sciencedirect.com/science?_ob=ArticleURL&amp;_udi=B6WB1-4DF4Y12-PP&amp;_user=10&amp;_rdoc=1&amp;_fmt=&amp;_orig=search&amp;_sort=d&amp;view=c&amp;_acct=C000050221&amp;_version=1&amp;_urlVersion=0&amp;_userid=10&amp;md5=6ad885595c73e976ed0c1381d8d2d4eb</t>
  </si>
  <si>
    <t>1971LE13</t>
  </si>
  <si>
    <t>141</t>
  </si>
  <si>
    <t>C.Leemann, H.Burgisser, P.Huber, U.Rohrer, H.Schieck, F.Seiler</t>
  </si>
  <si>
    <r>
      <t xml:space="preserve">Die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He-Reaktion mit polarisiertem und unpolarisiertem Target und polarisiertem Deuteronenstrahl bei E = 430 keV</t>
    </r>
  </si>
  <si>
    <t>*6.49E+06</t>
  </si>
  <si>
    <t>*9.30E+06</t>
  </si>
  <si>
    <t>1971KO09</t>
  </si>
  <si>
    <t>393</t>
  </si>
  <si>
    <t>V.Konig</t>
  </si>
  <si>
    <t>V.Konig, W.Gruebler, A.Ruh, R.E.White, P.A.Schmelzbach, R.Risler, P.Marmier</t>
  </si>
  <si>
    <r>
      <t xml:space="preserve">Absolute Calibration of Tensor Analysing Powers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The 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He(d,d)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</t>
    </r>
  </si>
  <si>
    <t>http://www.sciencedirect.com/science?_ob=ArticleURL&amp;_udi=B6TVB-472K7FH-4N&amp;_user=10&amp;_rdoc=1&amp;_fmt=&amp;_orig=search&amp;_sort=d&amp;view=c&amp;_acct=C000050221&amp;_version=1&amp;_urlVersion=0&amp;_userid=10&amp;md5=f7429165901d32b5aeba8d95baa133a1</t>
  </si>
  <si>
    <t>*2.23E+06</t>
  </si>
  <si>
    <t>*12.0E+06</t>
  </si>
  <si>
    <t>1971KL02</t>
  </si>
  <si>
    <t>253</t>
  </si>
  <si>
    <t>W.Klinger</t>
  </si>
  <si>
    <t>W.Klinger, F.Dusch, R.Fleischmann</t>
  </si>
  <si>
    <r>
      <t xml:space="preserve">The Analyzing Power of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for Vector-Polarized Deuterons between 2 and 13 MeV</t>
    </r>
  </si>
  <si>
    <t>http://www.sciencedirect.com/science?_ob=ArticleURL&amp;_udi=B6TVB-472K7FH-48&amp;_user=10&amp;_rdoc=1&amp;_fmt=&amp;_orig=search&amp;_sort=d&amp;view=c&amp;_acct=C000050221&amp;_version=1&amp;_urlVersion=0&amp;_userid=10&amp;md5=97481605a2ed98794413b6b2a4d9a3a3</t>
  </si>
  <si>
    <t>1971KH03</t>
  </si>
  <si>
    <t>13</t>
  </si>
  <si>
    <t>525</t>
  </si>
  <si>
    <t>V.A.Khangulyan</t>
  </si>
  <si>
    <r>
      <t>On Energy Dependence of Polarization of the Emitted Protons from the Reaction He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(d,p)He</t>
    </r>
    <r>
      <rPr>
        <vertAlign val="superscript"/>
        <sz val="10"/>
        <rFont val="ＭＳ Ｐゴシック"/>
        <family val="3"/>
      </rPr>
      <t>4</t>
    </r>
  </si>
  <si>
    <t>author + year</t>
  </si>
  <si>
    <t>NSRとの照合</t>
  </si>
  <si>
    <t>C.Arpesella, E.Bellotti, C.Broggini, P.Corvisiero, G.Fiorentini, A.Fubini, G.Gervino, U.Greife, C.Gustavino, M.Junker, J.Lambert, P.Prati, W.S.Rodney, C.Rolfs, H.P.Trautvetter, D.Zahnow, S.Zavatarelli</t>
  </si>
  <si>
    <r>
      <t xml:space="preserve">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Cross Section within the Solar Gamow Peak</t>
    </r>
  </si>
  <si>
    <t>*20.7E+03</t>
  </si>
  <si>
    <t>*91.7E+03</t>
  </si>
  <si>
    <t>1996AR16</t>
  </si>
  <si>
    <t>452</t>
  </si>
  <si>
    <t>http://www.sciencedirect.com/science?_ob=ArticleURL&amp;_udi=B6TVN-3YK5TM6-3W&amp;_user=10&amp;_rdoc=1&amp;_fmt=&amp;_orig=search&amp;_sort=d&amp;view=c&amp;_acct=C000050221&amp;_version=1&amp;_urlVersion=0&amp;_userid=10&amp;md5=d6df9b4148800933411a322e5915199c</t>
  </si>
  <si>
    <t>15E+06</t>
  </si>
  <si>
    <t>350E+06</t>
  </si>
  <si>
    <t>1994SCZZ</t>
  </si>
  <si>
    <t>Contrib. 4th Int.Conf.on Selected Topics in Nuclear Structure, Dubna, p.90 (1994); JINR E4-94-168 (1994)</t>
  </si>
  <si>
    <r>
      <t xml:space="preserve">Nuclear Fusion for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+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at Very Low Energy</t>
    </r>
  </si>
  <si>
    <t>350E+03</t>
  </si>
  <si>
    <t>1994SC14</t>
  </si>
  <si>
    <t>2847</t>
  </si>
  <si>
    <t>Reply to ' Comment on ' Shadow Model for Sub-Barrier Fusion Applied to Light System ' '</t>
  </si>
  <si>
    <t>http://prola.aps.org/abstract/PRC/v49/i5/p2847_1</t>
  </si>
  <si>
    <t>1994KA02</t>
  </si>
  <si>
    <t>545</t>
  </si>
  <si>
    <t>M.Kamionkowski</t>
  </si>
  <si>
    <t>M.Kamionkowski, J.N.Bahcall</t>
  </si>
  <si>
    <t>Vacuum-Polarization Corrections to Solar-Fusion Rates</t>
  </si>
  <si>
    <t>http://prola.aps.org/abstract/PRC/v49/i1/p545_1</t>
  </si>
  <si>
    <t>1993TR06</t>
  </si>
  <si>
    <t>J.Phys.(London) G19, S95 (1993)</t>
  </si>
  <si>
    <t>S95</t>
  </si>
  <si>
    <t>H.-P.Trautvetter</t>
  </si>
  <si>
    <t>Charged-Particle Thermonuclear Reactions</t>
  </si>
  <si>
    <t>http://www.iop.org/EJ/abstract/0954-3899/19/S/008/</t>
  </si>
  <si>
    <t>*350E+03</t>
  </si>
  <si>
    <t>1993BA21</t>
  </si>
  <si>
    <t>479</t>
  </si>
  <si>
    <t>C.A.Barnes</t>
  </si>
  <si>
    <t>C.A.Barnes, S.E.Koonin, K.Langanke</t>
  </si>
  <si>
    <t>Comment on ' Shadow Model for Sub-Barrier Fusion Applied to Light Systems '</t>
  </si>
  <si>
    <t>http://prola.aps.org/abstract/PRC/v48/i1/p479_1</t>
  </si>
  <si>
    <t>1992WI09</t>
  </si>
  <si>
    <t>L147</t>
  </si>
  <si>
    <t>S.Winkler</t>
  </si>
  <si>
    <t>S.Winkler, H.Krauss, K.Grun, T.Rauscher, H.Oberhummer, H.Abele, G.Staudt</t>
  </si>
  <si>
    <r>
      <t xml:space="preserve">Calculation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H,2n)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Astrophysical S Factor at Low Energies</t>
    </r>
  </si>
  <si>
    <t>http://www.iop.org/EJ/abstract/0954-3899/18/8/004/</t>
  </si>
  <si>
    <t>1991TY01</t>
  </si>
  <si>
    <t>249</t>
  </si>
  <si>
    <t>S.Typel</t>
  </si>
  <si>
    <t>S.Typel, G.Bluge, K.Langanke, W.A.Fowler</t>
  </si>
  <si>
    <r>
      <t xml:space="preserve">Microscopic Study of the Low-Energy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H,2n)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Fusion Cross Sections</t>
    </r>
  </si>
  <si>
    <t>sub-barrier</t>
  </si>
  <si>
    <t>1991SC25</t>
  </si>
  <si>
    <t>713</t>
  </si>
  <si>
    <t>An Effective Strong-Interaction Distance Obtained in the Framework of the Extended Elastic Model III for Sub-Barrier Fusion</t>
  </si>
  <si>
    <t>1991SC24</t>
  </si>
  <si>
    <t>707</t>
  </si>
  <si>
    <t>An Effective Coulomb Potential Obtained by Using the Extended Elastic Model III for the Sub-Barrier Fusion</t>
  </si>
  <si>
    <t>1991SC23</t>
  </si>
  <si>
    <t>619</t>
  </si>
  <si>
    <t>A Simple Expression for the Cross-Section Factor in Nuclear Fusion</t>
  </si>
  <si>
    <t>1990SC15</t>
  </si>
  <si>
    <t>85</t>
  </si>
  <si>
    <r>
      <t xml:space="preserve">The Extended Elastic Model Applied to the Reaction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</t>
    </r>
  </si>
  <si>
    <t>*200E+03</t>
  </si>
  <si>
    <t>*ana</t>
  </si>
  <si>
    <t>1989VA20</t>
  </si>
  <si>
    <t>662</t>
  </si>
  <si>
    <t>V.S.Vasilevsky</t>
  </si>
  <si>
    <t>V.S.Vasilevsky, I.Yu.Rybkin</t>
  </si>
  <si>
    <r>
      <t>On the Astrophysical S-Factor of the t(t,2n)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Reactions</t>
    </r>
  </si>
  <si>
    <t>1989SC25</t>
  </si>
  <si>
    <t>953</t>
  </si>
  <si>
    <r>
      <t xml:space="preserve">The Reaction Rate at T </t>
    </r>
    <r>
      <rPr>
        <sz val="10"/>
        <rFont val="Symbol"/>
        <family val="1"/>
      </rPr>
      <t>»</t>
    </r>
    <r>
      <rPr>
        <sz val="10"/>
        <rFont val="ＭＳ Ｐゴシック"/>
        <family val="3"/>
      </rPr>
      <t xml:space="preserve"> 300 K for the Reactions 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He, 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H(d,p)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H, 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H(d,n)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H(d,n)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He, 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6</t>
    </r>
    <r>
      <rPr>
        <sz val="10"/>
        <rFont val="ＭＳ Ｐゴシック"/>
        <family val="3"/>
      </rPr>
      <t xml:space="preserve">Li,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He,2p),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</si>
  <si>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17.9E+03</t>
  </si>
  <si>
    <t>342.5E+03</t>
  </si>
  <si>
    <t>1987KR09</t>
  </si>
  <si>
    <t>A.Krauss</t>
  </si>
  <si>
    <t>A.Krauss, H.W.Becker, H.P.Trautvetter, C.Rolfs</t>
  </si>
  <si>
    <r>
      <t xml:space="preserve">Astrophysical S(E) Factor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He,2p)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at Solar Energies</t>
    </r>
  </si>
  <si>
    <t>http://www.sciencedirect.com/science?_ob=ArticleURL&amp;_udi=B6TVB-472PW4K-J1&amp;_user=10&amp;_rdoc=1&amp;_fmt=&amp;_orig=search&amp;_sort=d&amp;view=c&amp;_version=1&amp;_urlVersion=0&amp;_userid=10&amp;md5=8a3dc3a325521f23a8d0327291b9d1c7</t>
  </si>
  <si>
    <t>*17.9E+06</t>
  </si>
  <si>
    <t>*24E+06</t>
  </si>
  <si>
    <t>1987BR02</t>
  </si>
  <si>
    <t>383</t>
  </si>
  <si>
    <t>R.E.Brown</t>
  </si>
  <si>
    <t>R.E.Brown, F.D.Correll, P.M.Hegland, J.A.Koepke, C.H.Poppe</t>
  </si>
  <si>
    <r>
      <t>3</t>
    </r>
    <r>
      <rPr>
        <sz val="10"/>
        <rFont val="ＭＳ Ｐゴシック"/>
        <family val="3"/>
      </rPr>
      <t xml:space="preserve">He +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Reaction Cross Sections at 17.9,21.7, and 24.0 MeV</t>
    </r>
  </si>
  <si>
    <t>EXFORとの照合</t>
  </si>
  <si>
    <t>NIM.B40(1989)466</t>
  </si>
  <si>
    <t>NP/A.690(2001)790</t>
  </si>
  <si>
    <t>PR.88(1952)473</t>
  </si>
  <si>
    <t>PRS.218(1953)432</t>
  </si>
  <si>
    <t>PL/B.202(1988)179</t>
  </si>
  <si>
    <t>NP/A.176(1971)631</t>
  </si>
  <si>
    <t>NP/A.465(1987)150</t>
  </si>
  <si>
    <t>PR/C.60(1999)054003</t>
  </si>
  <si>
    <t>PR.93(1954)483</t>
  </si>
  <si>
    <t>PR.119(1960)1649</t>
  </si>
  <si>
    <t>PCN.23(2005)67</t>
  </si>
  <si>
    <t>CST.11(1977)229</t>
  </si>
  <si>
    <t>PR/C.24(1981)2421</t>
  </si>
  <si>
    <t>BNWL-1685.75,1972</t>
  </si>
  <si>
    <t>NP.48(1963)353</t>
  </si>
  <si>
    <t>ZP/A.310(1983)91</t>
  </si>
  <si>
    <t>PR.113(1959)1556</t>
  </si>
  <si>
    <t>NP/A.128(1969)325</t>
  </si>
  <si>
    <t>ZP/A.304(1982)307</t>
  </si>
  <si>
    <t>PR/C.27(1983)11</t>
  </si>
  <si>
    <t>PR.131(1963)2578</t>
  </si>
  <si>
    <t>ZP/A.329(1988)243</t>
  </si>
  <si>
    <t>NP/A.419(1984)115</t>
  </si>
  <si>
    <t>PR/C.75(2007)065803</t>
  </si>
  <si>
    <t>PRL.97(2006)122502</t>
  </si>
  <si>
    <t>PR/C.75(2007)035805</t>
  </si>
  <si>
    <t>NP/A.427(1984)526</t>
  </si>
  <si>
    <t>PS</t>
  </si>
  <si>
    <t>http://www.sciencedirect.com/science?_ob=ArticleURL&amp;_udi=B6TVB-473NHX2-1T&amp;_user=10&amp;_rdoc=1&amp;_fmt=&amp;_orig=search&amp;_sort=d&amp;view=c&amp;_acct=C000050221&amp;_version=1&amp;_urlVersion=0&amp;_userid=10&amp;md5=053c913b6264d0a587294c76f4c8f0a8</t>
  </si>
  <si>
    <t>*5E+06</t>
  </si>
  <si>
    <t>1989ABZU</t>
  </si>
  <si>
    <t>Triangle Univ.Nuclear Lab., Ann.Rept., p.104 (1989); TUNL-XXVIII (1989)</t>
  </si>
  <si>
    <t>D.J.Abbott</t>
  </si>
  <si>
    <t>D.J.Abbott, H.J.Karwowski, T.B.Clegg, E.J.Ludwig, E.R.Crosson, R.K.Das, S.K.Lemieux, T.C.Spencer</t>
  </si>
  <si>
    <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Forward-Angle Cross Sections for E(d) = 5-12 MeV</t>
    </r>
  </si>
  <si>
    <t>1989AB17</t>
  </si>
  <si>
    <t>409</t>
  </si>
  <si>
    <t>D.J.Abbott, H.J.Karwowski, T.B.Clegg, E.J.Ludwig</t>
  </si>
  <si>
    <t>A Deuteron Polarimeter for Polarization Transfer Experiments</t>
  </si>
  <si>
    <t>http://www.sciencedirect.com/science?_ob=ArticleURL&amp;_udi=B6TJM-473DCRP-8X&amp;_user=10&amp;_rdoc=1&amp;_fmt=&amp;_orig=search&amp;_sort=d&amp;view=c&amp;_acct=C000050221&amp;_version=1&amp;_urlVersion=0&amp;_userid=10&amp;md5=4f9d9b1ed7b51d96c8c3e86916e7fe81</t>
  </si>
  <si>
    <t>5.9E+03</t>
  </si>
  <si>
    <t>41.9E+03</t>
  </si>
  <si>
    <t>1988EN03</t>
  </si>
  <si>
    <t>179</t>
  </si>
  <si>
    <t>S.Engstler, A.Krauss, K.Neldner, C.Rolfs, U.Schroder, K.Langanke</t>
  </si>
  <si>
    <r>
      <t xml:space="preserve">Effects of Electron Screening on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Low-Energy Cross Sections</t>
    </r>
  </si>
  <si>
    <t>http://www.sciencedirect.com/science?_ob=ArticleURL&amp;_udi=B6TVN-47GDPBB-7J&amp;_user=10&amp;_rdoc=1&amp;_fmt=&amp;_orig=search&amp;_sort=d&amp;view=c&amp;_acct=C000050221&amp;_version=1&amp;_urlVersion=0&amp;_userid=10&amp;md5=be5d556c76f83a7ee95badb48dd70b8c</t>
  </si>
  <si>
    <t>*15E+06</t>
  </si>
  <si>
    <t>*30E+06</t>
  </si>
  <si>
    <t>1987GR30</t>
  </si>
  <si>
    <t>307</t>
  </si>
  <si>
    <t>W.Gruebler</t>
  </si>
  <si>
    <t>W.Gruebler, V.Konig, P.A.Schmelzbach, M.Bittcher, B.Vuaridel, Ch.Forstner, D.Singy, I.Slaus, A.Chisholm</t>
  </si>
  <si>
    <t>A New Type of Polarimeter for Vector- and Tensor-Polarized Deuterons for Applications in Intermediate Energy Physics</t>
  </si>
  <si>
    <t>http://www.sciencedirect.com/science?_ob=ArticleURL&amp;_udi=B6TJM-473FNTX-229&amp;_user=10&amp;_rdoc=1&amp;_fmt=&amp;_orig=search&amp;_sort=d&amp;view=c&amp;_acct=C000050221&amp;_version=1&amp;_urlVersion=0&amp;_userid=10&amp;md5=fcc2edd7ace63dabedc4ca3bd26e646d</t>
  </si>
  <si>
    <t>1987BI18</t>
  </si>
  <si>
    <t>HPA</t>
  </si>
  <si>
    <t>777</t>
  </si>
  <si>
    <t>M.Bittcher, Ch.Forstner, W.Gruebler, V.Konig, D.Singy, P.A.Schmelzbach, J.Ulbricht, B.Vuaridel</t>
  </si>
  <si>
    <r>
      <t xml:space="preserve">Messung und Analyse von Wirkungsquerschnitt und Analysationsvermogen der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He(d,p)-Reaktion bei Energien von 1 bis 30 MeV</t>
    </r>
  </si>
  <si>
    <t>*50E+03</t>
  </si>
  <si>
    <t>1987AS05</t>
  </si>
  <si>
    <t xml:space="preserve">Z.Phys. A327, 461 (1987)
</t>
  </si>
  <si>
    <t>H.J.Assenbaum</t>
  </si>
  <si>
    <t>H.J.Assenbaum, K.Langanke, C.Rolfs</t>
  </si>
  <si>
    <t>1998TA10</t>
  </si>
  <si>
    <t>433</t>
  </si>
  <si>
    <t>M.Tanifuji, S.Ishikawa, Y.Iseri</t>
  </si>
  <si>
    <r>
      <t xml:space="preserve">Forward Polarization Observables in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Reactions</t>
    </r>
  </si>
  <si>
    <t>http://www.sciencedirect.com/science?_ob=ArticleURL&amp;_udi=B6TJM-3SYVH5K-1R&amp;_user=10&amp;_rdoc=1&amp;_fmt=&amp;_orig=search&amp;_sort=d&amp;view=c&amp;_acct=C000050221&amp;_version=1&amp;_urlVersion=0&amp;_userid=10&amp;md5=b4fbddeaef15f97bac13a4668131bf9c</t>
  </si>
  <si>
    <t>1998RE08</t>
  </si>
  <si>
    <t>2870</t>
  </si>
  <si>
    <t>M.P.Rekalo</t>
  </si>
  <si>
    <t>M.P.Rekalo, E.Tomasi-Gustafsson</t>
  </si>
  <si>
    <t>http://prola.aps.org/abstract/PRC/v57/i6/p2870_1</t>
  </si>
  <si>
    <t>1998OR02</t>
  </si>
  <si>
    <t>402</t>
  </si>
  <si>
    <t>S.Oryu, E.Uzu, H.Sunahara, T.Yamada, G.Tabaru, T.Hino, T.Kaneko</t>
  </si>
  <si>
    <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Calculation with Three-Body Faddeev Equations</t>
    </r>
  </si>
  <si>
    <t>http://www.sciencedirect.com/science?_ob=ArticleURL&amp;_udi=B6TJM-3SYVH5K-1H&amp;_user=10&amp;_rdoc=1&amp;_fmt=&amp;_orig=search&amp;_sort=d&amp;view=c&amp;_acct=C000050221&amp;_version=1&amp;_urlVersion=0&amp;_userid=10&amp;md5=40c2e45011eac37a21b5d25d4704b4ca</t>
  </si>
  <si>
    <t>1998FI02</t>
  </si>
  <si>
    <t>PR/D</t>
  </si>
  <si>
    <t>063506</t>
  </si>
  <si>
    <t>G.Fiorentini</t>
  </si>
  <si>
    <t>G.Fiorentini, E.Lisi, S.Sarkar, F.L.Villante</t>
  </si>
  <si>
    <t>Quantifying Uncertainies in Primordial Nucleosynthesis without Monte Carlo Simulations</t>
  </si>
  <si>
    <t>http://prola.aps.org/abstract/PRD/v58/i6/e063506</t>
  </si>
  <si>
    <t>1998BRZX</t>
  </si>
  <si>
    <t>Triangle Univ.Nuclear Lab., Ann.Rept., p.49 (1998); TUNL-XXXVII (1998)</t>
  </si>
  <si>
    <t>C.R.Brune</t>
  </si>
  <si>
    <t>C.R.Brune, W.H.Geist, G.M.Hale, H.J.Karwowski, E.J.Ludwig, K.D.Veal</t>
  </si>
  <si>
    <r>
      <t xml:space="preserve">Measurements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Low Energies</t>
    </r>
  </si>
  <si>
    <t>1997UEZZ</t>
  </si>
  <si>
    <t>RIKEN-96, p.46 (1997)</t>
  </si>
  <si>
    <t>T.Uesaka, H.Okamura, T.Oonishi, Y.Satou, S.Ishida, N.Sakamoto, H.Otsu, T.Wakasa, T.Nonaka, G.Yokoyama, K.Itoh, T.Wakui, H.Sakai</t>
  </si>
  <si>
    <r>
      <t xml:space="preserve">Measurement of Polarization Correlation Coefficient for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</t>
    </r>
  </si>
  <si>
    <t>*4E+06</t>
  </si>
  <si>
    <t>1997KO56</t>
  </si>
  <si>
    <t>389</t>
  </si>
  <si>
    <t>W.Korsch</t>
  </si>
  <si>
    <t>W.Korsch, R.W.Carr, D.DeSchepper, A.Dvoredsky, L.H.Kramer, Y.Li, R.D.McKeown, R.G.Milner, S.F.Pate, M.L.Pitt, T.Shin</t>
  </si>
  <si>
    <r>
      <t xml:space="preserve">Temperature Dependence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 Polarization in Aluminum Storage Cells</t>
    </r>
  </si>
  <si>
    <t>http://www.sciencedirect.com/science?_ob=ArticleURL&amp;_udi=B6TJM-3SPKX96-1&amp;_user=10&amp;_rdoc=1&amp;_fmt=&amp;_orig=search&amp;_sort=d&amp;view=c&amp;_acct=C000050221&amp;_version=1&amp;_urlVersion=0&amp;_userid=10&amp;md5=65afc0a822e9b118574f16b8cc8a4dcb</t>
  </si>
  <si>
    <t>*10E+06</t>
  </si>
  <si>
    <t>*16E+06</t>
  </si>
  <si>
    <t>1997FUZQ</t>
  </si>
  <si>
    <t>Kyushu Univ.Tandem Acc.Lab.Rept., 1995-1996, p.133 (1997); KUTL Report-6 (1997)</t>
  </si>
  <si>
    <t>T.Fujita</t>
  </si>
  <si>
    <t>T.Fujita, K.Sagara, T.Bussaki, H.Akiyoshi, K.Tsuruta, K.Shigenaga, K.Ogata, N.Nishimori, H.Nakamura, T.Nakashima</t>
  </si>
  <si>
    <r>
      <t>Measurement of A</t>
    </r>
    <r>
      <rPr>
        <vertAlign val="subscript"/>
        <sz val="10"/>
        <rFont val="ＭＳ Ｐゴシック"/>
        <family val="3"/>
      </rPr>
      <t>y</t>
    </r>
    <r>
      <rPr>
        <sz val="10"/>
        <rFont val="ＭＳ Ｐゴシック"/>
        <family val="3"/>
      </rPr>
      <t xml:space="preserve"> and A</t>
    </r>
    <r>
      <rPr>
        <vertAlign val="subscript"/>
        <sz val="10"/>
        <rFont val="ＭＳ Ｐゴシック"/>
        <family val="3"/>
      </rPr>
      <t>yy</t>
    </r>
    <r>
      <rPr>
        <sz val="10"/>
        <rFont val="ＭＳ Ｐゴシック"/>
        <family val="3"/>
      </rPr>
      <t xml:space="preserve"> of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He(d,p)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 Reaction at 10-16 MeV for a d-Beam Polarimeter</t>
    </r>
  </si>
  <si>
    <t>*40E+03</t>
  </si>
  <si>
    <t>1997BE62</t>
  </si>
  <si>
    <t>187c</t>
  </si>
  <si>
    <t>C.A.Bertulani</t>
  </si>
  <si>
    <t>Nuclear Astrophysics in Storage Rings</t>
  </si>
  <si>
    <t>D.Bemmerer, F.Confortola, H.Costantini, A.Formicola, Gy.Gyurky, R.Bonetti, C.Broggini, P.Corvisiero, Z.Elekes, Zs.Fulop, G.Gervino, A.Guglielmetti, C.Gustavino, G.Imbriani, M.Junker, M.Laubenstein, A.Lemut, B.Limata, V.Lozza, M.Marta, R.Menegazzo, P.Prati, V.Roca, C.Rolfs, C.Rossi Alvarez, E.Somorjai, O.Straniero, F.Strieder, F.Terrasi, H.P.Trautvetter, and the LUNA Collaboration</t>
  </si>
  <si>
    <r>
      <t xml:space="preserve">Activation 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 at low energy</t>
    </r>
  </si>
  <si>
    <t>2006BE41</t>
  </si>
  <si>
    <t>122502</t>
  </si>
  <si>
    <r>
      <t xml:space="preserve">Activation Measurement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Cross Section at Low Energy</t>
    </r>
  </si>
  <si>
    <t>http://scitation.aip.org/getabs/servlet/GetabsServlet?prog=normal&amp;id=PRLTAO000097000012122502000001&amp;idtype=cvips&amp;gifs=yes</t>
  </si>
  <si>
    <t>At.Data Nucl.Data Tables 88, 203 (2004)</t>
  </si>
  <si>
    <t>2004CY01</t>
  </si>
  <si>
    <t>023505</t>
  </si>
  <si>
    <t>R.H.Cyburt</t>
  </si>
  <si>
    <t>Primordial nucleosynthesis for the new cosmology: Determining uncertainties and examining concordance</t>
  </si>
  <si>
    <t>http://prola.aps.org/abstract/PRD/v70/i2/e023505</t>
  </si>
  <si>
    <t>2.5E+06</t>
  </si>
  <si>
    <t>2001NO04</t>
  </si>
  <si>
    <t>054002</t>
  </si>
  <si>
    <t>K.M.Nollett</t>
  </si>
  <si>
    <r>
      <t xml:space="preserve">Radiative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-Capture Cross Sections from Realistic Nucleon-Nucleon Interactions and Variational Monte Carlo Wave Functions</t>
    </r>
  </si>
  <si>
    <t>http://prola.aps.org/abstract/PRC/v63/i5/e054002</t>
  </si>
  <si>
    <t>2000CS06</t>
  </si>
  <si>
    <t>Few-Body Systems</t>
  </si>
  <si>
    <t>121</t>
  </si>
  <si>
    <r>
      <t xml:space="preserve">Study of the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H(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>He,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Li Reactions in an Extended Two-Cluster Model</t>
    </r>
  </si>
  <si>
    <t>at rest</t>
  </si>
  <si>
    <t>2000BA09</t>
  </si>
  <si>
    <t>025801</t>
  </si>
  <si>
    <t>D.Baye</t>
  </si>
  <si>
    <t>D.Baye, E.Brainis</t>
  </si>
  <si>
    <t>Zero-Energy Determination of the Astrophysical S Factor and Effective-Range Expansions</t>
  </si>
  <si>
    <t>http://prola.aps.org/abstract/PRC/v61/i2/e025801</t>
  </si>
  <si>
    <t>1998FL02</t>
  </si>
  <si>
    <t>http://prola.aps.org/abstract/PRC/v58/i2/p916_1</t>
  </si>
  <si>
    <t>Rev.Mod.Phys.</t>
  </si>
  <si>
    <t>not gievn</t>
  </si>
  <si>
    <t>1996RE16</t>
  </si>
  <si>
    <t>APP/B</t>
  </si>
  <si>
    <t>231</t>
  </si>
  <si>
    <t>H.Rebel</t>
  </si>
  <si>
    <t>Coulomb Dissociation Experiments of Astrophysical Significance</t>
  </si>
  <si>
    <t>1996IGZZ</t>
  </si>
  <si>
    <t xml:space="preserve">Program and Thesis, Proc.46th </t>
  </si>
  <si>
    <t>S.B.Igamov</t>
  </si>
  <si>
    <t>S.B.Igamov, R.Yarmukhamedov</t>
  </si>
  <si>
    <r>
      <t xml:space="preserve">Nuclear Vertex Constants for Virtual Decays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+ t and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He +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and the Nuclear Astrophysical Reactions T(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 and 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He(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</si>
  <si>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*0.1E+06</t>
  </si>
  <si>
    <t>1995LI07</t>
  </si>
  <si>
    <t>2268</t>
  </si>
  <si>
    <t>Q.K.K.Liu</t>
  </si>
  <si>
    <t>Q.K.K.Liu, S.G.Cooper</t>
  </si>
  <si>
    <t>Application of an Iterative-Perturbative Inversion Potential Model to Capture and Bremsstrahlung Reactions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</si>
</sst>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Symbol"/>
      <family val="1"/>
    </font>
    <font>
      <vertAlign val="subscript"/>
      <sz val="10"/>
      <name val="ＭＳ Ｐゴシック"/>
      <family val="3"/>
    </font>
    <font>
      <vertAlign val="superscript"/>
      <sz val="10"/>
      <name val="Symbol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M+2P+IPAG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8" borderId="0" applyNumberFormat="0" applyBorder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0" fillId="4" borderId="2" applyNumberForma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8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19" borderId="10" xfId="0" applyNumberFormat="1" applyFont="1" applyFill="1" applyBorder="1" applyAlignment="1" applyProtection="1">
      <alignment/>
      <protection/>
    </xf>
    <xf numFmtId="49" fontId="0" fillId="19" borderId="1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0" fillId="19" borderId="11" xfId="0" applyNumberFormat="1" applyFont="1" applyFill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18" fillId="0" borderId="10" xfId="43" applyNumberFormat="1" applyFont="1" applyFill="1" applyBorder="1" applyAlignment="1" applyProtection="1">
      <alignment/>
      <protection/>
    </xf>
    <xf numFmtId="49" fontId="0" fillId="2" borderId="1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11" xfId="0" applyNumberFormat="1" applyFont="1" applyFill="1" applyBorder="1" applyAlignment="1" applyProtection="1">
      <alignment/>
      <protection/>
    </xf>
    <xf numFmtId="0" fontId="18" fillId="2" borderId="10" xfId="0" applyNumberFormat="1" applyFon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18" fillId="19" borderId="10" xfId="43" applyNumberFormat="1" applyFont="1" applyFill="1" applyBorder="1" applyAlignment="1" applyProtection="1">
      <alignment/>
      <protection/>
    </xf>
    <xf numFmtId="0" fontId="0" fillId="19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0" fillId="2" borderId="12" xfId="0" applyNumberFormat="1" applyFill="1" applyBorder="1" applyAlignment="1" applyProtection="1">
      <alignment/>
      <protection/>
    </xf>
    <xf numFmtId="0" fontId="0" fillId="2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7C7C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p.org/EJ/abstract/0954-3899/20/10/002/" TargetMode="External" /><Relationship Id="rId2" Type="http://schemas.openxmlformats.org/officeDocument/2006/relationships/hyperlink" Target="http://prola.aps.org/abstract/PRC/v67/i5/e055206" TargetMode="External" /><Relationship Id="rId3" Type="http://schemas.openxmlformats.org/officeDocument/2006/relationships/hyperlink" Target="http://www.sciencedirect.com/science?_ob=ArticleURL&amp;_udi=B6TVG-48PVD5V-1&amp;_user=10&amp;_rdoc=1&amp;_fmt=&amp;_orig=search&amp;_sort=d&amp;view=c&amp;_acct=C000050221&amp;_version=1&amp;_urlVersion=0&amp;_userid=10&amp;md5=876f9ea275fae96b1cf8db8ac973de00" TargetMode="External" /><Relationship Id="rId4" Type="http://schemas.openxmlformats.org/officeDocument/2006/relationships/hyperlink" Target="http://www.sciencedirect.com/science?_ob=ArticleURL&amp;_udi=B6TVB-44B2947-17&amp;_user=10&amp;_rdoc=1&amp;_fmt=&amp;_orig=search&amp;_sort=d&amp;view=c&amp;_acct=C000050221&amp;_version=1&amp;_urlVersion=0&amp;_userid=10&amp;md5=bb697b15adc1da599160ef04cc7023af" TargetMode="External" /><Relationship Id="rId5" Type="http://schemas.openxmlformats.org/officeDocument/2006/relationships/hyperlink" Target="http://prola.aps.org/abstract/PRC/v63/i1/e015801" TargetMode="External" /><Relationship Id="rId6" Type="http://schemas.openxmlformats.org/officeDocument/2006/relationships/hyperlink" Target="http://prola.aps.org/abstract/PRL/v84/i26/p5959_1" TargetMode="External" /><Relationship Id="rId7" Type="http://schemas.openxmlformats.org/officeDocument/2006/relationships/hyperlink" Target="http://prola.aps.org/abstract/PRC/v60/i2/e022801" TargetMode="External" /><Relationship Id="rId8" Type="http://schemas.openxmlformats.org/officeDocument/2006/relationships/hyperlink" Target="http://www.sciencedirect.com/science?_ob=ArticleURL&amp;_udi=B6TVN-3TVPMX6-3&amp;_user=10&amp;_rdoc=1&amp;_fmt=&amp;_orig=search&amp;_sort=d&amp;view=c&amp;_version=1&amp;_urlVersion=0&amp;_userid=10&amp;md5=a9fe48d08b29a5f53018e43dcef4f57c" TargetMode="External" /><Relationship Id="rId9" Type="http://schemas.openxmlformats.org/officeDocument/2006/relationships/hyperlink" Target="http://prola.aps.org/abstract/PRC/v44/i2/p619_1" TargetMode="External" /><Relationship Id="rId10" Type="http://schemas.openxmlformats.org/officeDocument/2006/relationships/hyperlink" Target="http://ucp.uchicago.edu/cgi-bin/resolve?id=doi:10.1086/161294" TargetMode="External" /><Relationship Id="rId11" Type="http://schemas.openxmlformats.org/officeDocument/2006/relationships/hyperlink" Target="http://scitation.aip.org/getabs/servlet/GetabsServlet?prog=normal&amp;id=APCPCS000915000001000785000001&amp;idtype=cvips&amp;gifs=yes" TargetMode="External" /><Relationship Id="rId12" Type="http://schemas.openxmlformats.org/officeDocument/2006/relationships/hyperlink" Target="http://scitation.aip.org/getabs/servlet/GetabsServlet?prog=normal&amp;id=PRVCAN000075000002027601000001&amp;idtype=cvips&amp;gifs=yes" TargetMode="External" /><Relationship Id="rId13" Type="http://schemas.openxmlformats.org/officeDocument/2006/relationships/hyperlink" Target="http://www.springerlink.com/content/ek61038722204556/" TargetMode="External" /><Relationship Id="rId14" Type="http://schemas.openxmlformats.org/officeDocument/2006/relationships/hyperlink" Target="http://www.sciencedirect.com/science?_ob=ArticleURL&amp;_udi=B6TVB-4GFTP27-68&amp;_user=10&amp;_rdoc=1&amp;_fmt=&amp;_orig=search&amp;_sort=d&amp;view=c&amp;_acct=C000050221&amp;_version=1&amp;_urlVersion=0&amp;_userid=10&amp;md5=ddb9e3d248af92efeeb2b4bc4b48d1f0" TargetMode="External" /><Relationship Id="rId15" Type="http://schemas.openxmlformats.org/officeDocument/2006/relationships/hyperlink" Target="http://www.sciencedirect.com/science?_ob=ArticleURL&amp;_udi=B6WBB-4DD94HF-1&amp;_user=10&amp;_rdoc=1&amp;_fmt=&amp;_orig=search&amp;_sort=d&amp;view=c&amp;_acct=C000050221&amp;_version=1&amp;_urlVersion=0&amp;_userid=10&amp;md5=9b59af6a5c6d5f2e53eee2772a918e87" TargetMode="External" /><Relationship Id="rId16" Type="http://schemas.openxmlformats.org/officeDocument/2006/relationships/hyperlink" Target="http://prola.aps.org/abstract/PRC/v69/i2/e024608" TargetMode="External" /><Relationship Id="rId17" Type="http://schemas.openxmlformats.org/officeDocument/2006/relationships/hyperlink" Target="http://prola.aps.org/abstract/PRC/v68/i4/e048801" TargetMode="External" /><Relationship Id="rId18" Type="http://schemas.openxmlformats.org/officeDocument/2006/relationships/hyperlink" Target="http://www.worldscinet.com/cgi-bin/details.cgi?id=pii:S0217732303010399&amp;type=html" TargetMode="External" /><Relationship Id="rId19" Type="http://schemas.openxmlformats.org/officeDocument/2006/relationships/hyperlink" Target="http://www.sciencedirect.com/science?_ob=ArticleURL&amp;_udi=B6TVN-45FH12Y-5&amp;_user=10&amp;_rdoc=1&amp;_fmt=&amp;_orig=search&amp;_sort=d&amp;view=c&amp;_acct=C000050221&amp;_version=1&amp;_urlVersion=0&amp;_userid=10&amp;md5=1874ca122fbf59933de3584aa7075cf8" TargetMode="External" /><Relationship Id="rId20" Type="http://schemas.openxmlformats.org/officeDocument/2006/relationships/hyperlink" Target="http://prola.aps.org/abstract/PRC/v66/i5/e055801" TargetMode="External" /><Relationship Id="rId21" Type="http://schemas.openxmlformats.org/officeDocument/2006/relationships/hyperlink" Target="http://prola.aps.org/abstract/PRC/v66/i5/e057601" TargetMode="External" /><Relationship Id="rId22" Type="http://schemas.openxmlformats.org/officeDocument/2006/relationships/hyperlink" Target="http://www.sciencedirect.com/science?_ob=ArticleURL&amp;_udi=B6TVB-45TTTW7-1&amp;_user=10&amp;_rdoc=1&amp;_fmt=&amp;_orig=search&amp;_sort=d&amp;view=c&amp;_acct=C000050221&amp;_version=1&amp;_urlVersion=0&amp;_userid=10&amp;md5=4b44ee50d96a420b05add9e8fca42d35" TargetMode="External" /><Relationship Id="rId23" Type="http://schemas.openxmlformats.org/officeDocument/2006/relationships/hyperlink" Target="http://www.sciencedirect.com/science?_ob=ArticleURL&amp;_udi=B6TVB-4313P3G-4G&amp;_user=10&amp;_rdoc=1&amp;_fmt=&amp;_orig=search&amp;_sort=d&amp;view=c&amp;_acct=C000050221&amp;_version=1&amp;_urlVersion=0&amp;_userid=10&amp;md5=5a0ee6f7de97ec114151225af680a9d4" TargetMode="External" /><Relationship Id="rId24" Type="http://schemas.openxmlformats.org/officeDocument/2006/relationships/hyperlink" Target="http://www.springerlink.com/content/x8u0n0h7bac22h43/" TargetMode="External" /><Relationship Id="rId25" Type="http://schemas.openxmlformats.org/officeDocument/2006/relationships/hyperlink" Target="http://www.springerlink.com/content/m016p9122t6p6h37/" TargetMode="External" /><Relationship Id="rId26" Type="http://schemas.openxmlformats.org/officeDocument/2006/relationships/hyperlink" Target="http://www.sciencedirect.com/science?_ob=ArticleURL&amp;_udi=B6TVB-4313P3G-4R&amp;_user=10&amp;_rdoc=1&amp;_fmt=&amp;_orig=search&amp;_sort=d&amp;view=c&amp;_acct=C000050221&amp;_version=1&amp;_urlVersion=0&amp;_userid=10&amp;md5=5a94041bd5fbcb03227f257807394507" TargetMode="External" /><Relationship Id="rId27" Type="http://schemas.openxmlformats.org/officeDocument/2006/relationships/hyperlink" Target="http://www.sciencedirect.com/science?_ob=ArticleURL&amp;_udi=B6TVB-438BMRD-X&amp;_user=10&amp;_rdoc=1&amp;_fmt=&amp;_orig=search&amp;_sort=d&amp;view=c&amp;_acct=C000050221&amp;_version=1&amp;_urlVersion=0&amp;_userid=10&amp;md5=ef5672708fe0de887210d52211ca6b5d" TargetMode="External" /><Relationship Id="rId28" Type="http://schemas.openxmlformats.org/officeDocument/2006/relationships/hyperlink" Target="http://www.iop.org/EJ/abstract/1402-4896/62/4/008/" TargetMode="External" /><Relationship Id="rId29" Type="http://schemas.openxmlformats.org/officeDocument/2006/relationships/hyperlink" Target="http://www.iop.org/EJ/abstract/1402-4896/62/4/008/" TargetMode="External" /><Relationship Id="rId30" Type="http://schemas.openxmlformats.org/officeDocument/2006/relationships/hyperlink" Target="http://www.springerlink.com/content/8dcamyn259tjf2fx/" TargetMode="External" /><Relationship Id="rId31" Type="http://schemas.openxmlformats.org/officeDocument/2006/relationships/hyperlink" Target="http://www.sciencedirect.com/science?_ob=ArticleURL&amp;_udi=B6TJM-41TMNP0-F&amp;_user=10&amp;_rdoc=1&amp;_fmt=&amp;_orig=search&amp;_sort=d&amp;view=c&amp;_acct=C000050221&amp;_version=1&amp;_urlVersion=0&amp;_userid=10&amp;md5=7a9055e056738ceda641c81d245b7f57" TargetMode="External" /><Relationship Id="rId32" Type="http://schemas.openxmlformats.org/officeDocument/2006/relationships/hyperlink" Target="http://www.sciencedirect.com/science?_ob=ArticleURL&amp;_udi=B6TVN-3Y8W6NR-11&amp;_user=10&amp;_rdoc=1&amp;_fmt=&amp;_orig=search&amp;_sort=d&amp;view=c&amp;_version=1&amp;_urlVersion=0&amp;_userid=10&amp;md5=51f14b8e1aa920787a926b9012bd7628" TargetMode="External" /><Relationship Id="rId33" Type="http://schemas.openxmlformats.org/officeDocument/2006/relationships/hyperlink" Target="http://prola.aps.org/abstract/PRC/v60/i3/e034607" TargetMode="External" /><Relationship Id="rId34" Type="http://schemas.openxmlformats.org/officeDocument/2006/relationships/hyperlink" Target="http://prola.aps.org/abstract/PRL/v82/i21/p4176_1" TargetMode="External" /><Relationship Id="rId35" Type="http://schemas.openxmlformats.org/officeDocument/2006/relationships/hyperlink" Target="http://www.sciencedirect.com/science?_ob=ArticleURL&amp;_udi=B6TJM-3SYVH5K-1R&amp;_user=10&amp;_rdoc=1&amp;_fmt=&amp;_orig=search&amp;_sort=d&amp;view=c&amp;_acct=C000050221&amp;_version=1&amp;_urlVersion=0&amp;_userid=10&amp;md5=b4fbddeaef15f97bac13a4668131bf9c" TargetMode="External" /><Relationship Id="rId36" Type="http://schemas.openxmlformats.org/officeDocument/2006/relationships/hyperlink" Target="http://prola.aps.org/abstract/PRC/v57/i6/p2870_1" TargetMode="External" /><Relationship Id="rId37" Type="http://schemas.openxmlformats.org/officeDocument/2006/relationships/hyperlink" Target="http://www.sciencedirect.com/science?_ob=ArticleURL&amp;_udi=B6TJM-3SYVH5K-1H&amp;_user=10&amp;_rdoc=1&amp;_fmt=&amp;_orig=search&amp;_sort=d&amp;view=c&amp;_acct=C000050221&amp;_version=1&amp;_urlVersion=0&amp;_userid=10&amp;md5=40c2e45011eac37a21b5d25d4704b4ca" TargetMode="External" /><Relationship Id="rId38" Type="http://schemas.openxmlformats.org/officeDocument/2006/relationships/hyperlink" Target="http://prola.aps.org/abstract/PRD/v58/i6/e063506" TargetMode="External" /><Relationship Id="rId39" Type="http://schemas.openxmlformats.org/officeDocument/2006/relationships/hyperlink" Target="http://www.sciencedirect.com/science?_ob=ArticleURL&amp;_udi=B6TJM-3SPKX96-1&amp;_user=10&amp;_rdoc=1&amp;_fmt=&amp;_orig=search&amp;_sort=d&amp;view=c&amp;_acct=C000050221&amp;_version=1&amp;_urlVersion=0&amp;_userid=10&amp;md5=65afc0a822e9b118574f16b8cc8a4dcb" TargetMode="External" /><Relationship Id="rId40" Type="http://schemas.openxmlformats.org/officeDocument/2006/relationships/hyperlink" Target="http://www.sciencedirect.com/science?_ob=ArticleURL&amp;_udi=B6TVB-3SPXRRX-4D&amp;_user=10&amp;_rdoc=1&amp;_fmt=&amp;_orig=search&amp;_sort=d&amp;view=c&amp;_acct=C000050221&amp;_version=1&amp;_urlVersion=0&amp;_userid=10&amp;md5=c37ad1810cb1aa1c11af1d85327ce4d9" TargetMode="External" /><Relationship Id="rId41" Type="http://schemas.openxmlformats.org/officeDocument/2006/relationships/hyperlink" Target="http://www.sciencedirect.com/science?_ob=ArticleURL&amp;_udi=B6TVB-3SR3N8J-V&amp;_user=10&amp;_rdoc=1&amp;_fmt=&amp;_orig=search&amp;_sort=d&amp;view=c&amp;_acct=C000050221&amp;_version=1&amp;_urlVersion=0&amp;_userid=10&amp;md5=1283339135aa575e4dcd0163fdfcc8f0" TargetMode="External" /><Relationship Id="rId42" Type="http://schemas.openxmlformats.org/officeDocument/2006/relationships/hyperlink" Target="http://www.sciencedirect.com/science?_ob=ArticleURL&amp;_udi=B6TVN-3YK5TF8-4&amp;_user=10&amp;_rdoc=1&amp;_fmt=&amp;_orig=search&amp;_sort=d&amp;view=c&amp;_acct=C000050221&amp;_version=1&amp;_urlVersion=0&amp;_userid=10&amp;md5=435b4ed93c03418223b3acc2f642f483" TargetMode="External" /><Relationship Id="rId43" Type="http://schemas.openxmlformats.org/officeDocument/2006/relationships/hyperlink" Target="http://www.sciencedirect.com/science?_ob=ArticleURL&amp;_udi=B6TJN-3VS31VG-GR&amp;_user=10&amp;_rdoc=1&amp;_fmt=&amp;_orig=search&amp;_sort=d&amp;view=c&amp;_acct=C000050221&amp;_version=1&amp;_urlVersion=0&amp;_userid=10&amp;md5=2205f902b0debe894b31a995a329d674" TargetMode="External" /><Relationship Id="rId44" Type="http://schemas.openxmlformats.org/officeDocument/2006/relationships/hyperlink" Target="http://prola.aps.org/abstract/PRC/v53/i1/pR18_1" TargetMode="External" /><Relationship Id="rId45" Type="http://schemas.openxmlformats.org/officeDocument/2006/relationships/hyperlink" Target="http://www.sciencedirect.com/science?_ob=ArticleURL&amp;_udi=B6TJM-3YRNWTW-T&amp;_user=10&amp;_rdoc=1&amp;_fmt=&amp;_orig=search&amp;_sort=d&amp;view=c&amp;_acct=C000050221&amp;_version=1&amp;_urlVersion=0&amp;_userid=10&amp;md5=9bfffc443da50024d67051274a957366" TargetMode="External" /><Relationship Id="rId46" Type="http://schemas.openxmlformats.org/officeDocument/2006/relationships/hyperlink" Target="http://www.sciencedirect.com/science?_ob=ArticleURL&amp;_udi=B6TJM-3YN9F14-3Y&amp;_user=10&amp;_rdoc=1&amp;_fmt=&amp;_orig=search&amp;_sort=d&amp;view=c&amp;_acct=C000050221&amp;_version=1&amp;_urlVersion=0&amp;_userid=10&amp;md5=7bbd7493bec55135a88a2748dc8ad9d5" TargetMode="External" /><Relationship Id="rId47" Type="http://schemas.openxmlformats.org/officeDocument/2006/relationships/hyperlink" Target="http://prola.aps.org/abstract/PRC/v47/i3/p1247_1" TargetMode="External" /><Relationship Id="rId48" Type="http://schemas.openxmlformats.org/officeDocument/2006/relationships/hyperlink" Target="http://www.sciencedirect.com/science?_ob=ArticleURL&amp;_udi=B6TVB-473FR6W-B3&amp;_user=10&amp;_rdoc=1&amp;_fmt=&amp;_orig=search&amp;_sort=d&amp;view=c&amp;_acct=C000050221&amp;_version=1&amp;_urlVersion=0&amp;_userid=10&amp;md5=78271961a4a887441eab9b32c127fb60" TargetMode="External" /><Relationship Id="rId49" Type="http://schemas.openxmlformats.org/officeDocument/2006/relationships/hyperlink" Target="http://www.iop.org/EJ/abstract/0954-3899/17/1/003/" TargetMode="External" /><Relationship Id="rId50" Type="http://schemas.openxmlformats.org/officeDocument/2006/relationships/hyperlink" Target="http://www.sciencedirect.com/science?_ob=ArticleURL&amp;_udi=B6TVN-470W4PP-3YK&amp;_user=10&amp;_rdoc=1&amp;_fmt=&amp;_orig=search&amp;_sort=d&amp;view=c&amp;_version=1&amp;_urlVersion=0&amp;_userid=10&amp;md5=84e7b64152b1b3aeefc8a5a319a315eb" TargetMode="External" /><Relationship Id="rId51" Type="http://schemas.openxmlformats.org/officeDocument/2006/relationships/hyperlink" Target="http://prola.aps.org/abstract/PRC/v41/i3/p1191_1" TargetMode="External" /><Relationship Id="rId52" Type="http://schemas.openxmlformats.org/officeDocument/2006/relationships/hyperlink" Target="http://www.sciencedirect.com/science?_ob=ArticleURL&amp;_udi=B6TJN-473FT8M-1PT&amp;_user=10&amp;_rdoc=1&amp;_fmt=&amp;_orig=search&amp;_sort=d&amp;view=c&amp;_acct=C000050221&amp;_version=1&amp;_urlVersion=0&amp;_userid=10&amp;md5=ec397ada7b040c6ee4fabd768021f9be" TargetMode="External" /><Relationship Id="rId53" Type="http://schemas.openxmlformats.org/officeDocument/2006/relationships/hyperlink" Target="http://www.sciencedirect.com/science?_ob=ArticleURL&amp;_udi=B6TVB-473NHX2-1T&amp;_user=10&amp;_rdoc=1&amp;_fmt=&amp;_orig=search&amp;_sort=d&amp;view=c&amp;_acct=C000050221&amp;_version=1&amp;_urlVersion=0&amp;_userid=10&amp;md5=053c913b6264d0a587294c76f4c8f0a8" TargetMode="External" /><Relationship Id="rId54" Type="http://schemas.openxmlformats.org/officeDocument/2006/relationships/hyperlink" Target="http://www.sciencedirect.com/science?_ob=ArticleURL&amp;_udi=B6TJM-473DCRP-8X&amp;_user=10&amp;_rdoc=1&amp;_fmt=&amp;_orig=search&amp;_sort=d&amp;view=c&amp;_acct=C000050221&amp;_version=1&amp;_urlVersion=0&amp;_userid=10&amp;md5=4f9d9b1ed7b51d96c8c3e86916e7fe81" TargetMode="External" /><Relationship Id="rId55" Type="http://schemas.openxmlformats.org/officeDocument/2006/relationships/hyperlink" Target="http://www.sciencedirect.com/science?_ob=ArticleURL&amp;_udi=B6TVN-47GDPBB-7J&amp;_user=10&amp;_rdoc=1&amp;_fmt=&amp;_orig=search&amp;_sort=d&amp;view=c&amp;_acct=C000050221&amp;_version=1&amp;_urlVersion=0&amp;_userid=10&amp;md5=be5d556c76f83a7ee95badb48dd70b8c" TargetMode="External" /><Relationship Id="rId56" Type="http://schemas.openxmlformats.org/officeDocument/2006/relationships/hyperlink" Target="http://www.sciencedirect.com/science?_ob=ArticleURL&amp;_udi=B6TJM-473FNTX-229&amp;_user=10&amp;_rdoc=1&amp;_fmt=&amp;_orig=search&amp;_sort=d&amp;view=c&amp;_acct=C000050221&amp;_version=1&amp;_urlVersion=0&amp;_userid=10&amp;md5=fcc2edd7ace63dabedc4ca3bd26e646d" TargetMode="External" /><Relationship Id="rId57" Type="http://schemas.openxmlformats.org/officeDocument/2006/relationships/hyperlink" Target="http://prola.aps.org/abstract/PRC/v24/i6/p2421_1" TargetMode="External" /><Relationship Id="rId58" Type="http://schemas.openxmlformats.org/officeDocument/2006/relationships/hyperlink" Target="http://prola.aps.org/abstract/PRC/v22/i5/p2243_1" TargetMode="External" /><Relationship Id="rId59" Type="http://schemas.openxmlformats.org/officeDocument/2006/relationships/hyperlink" Target="http://prola.aps.org/abstract/PRC/v21/i2/p475_1" TargetMode="External" /><Relationship Id="rId60" Type="http://schemas.openxmlformats.org/officeDocument/2006/relationships/hyperlink" Target="http://www.sciencedirect.com/science?_ob=ArticleURL&amp;_udi=B6TVB-471XHM4-1WB&amp;_user=10&amp;_rdoc=1&amp;_fmt=&amp;_orig=search&amp;_sort=d&amp;view=c&amp;_acct=C000050221&amp;_version=1&amp;_urlVersion=0&amp;_userid=10&amp;md5=d715cfc44ebf4cb94e0258c16c52f684" TargetMode="External" /><Relationship Id="rId61" Type="http://schemas.openxmlformats.org/officeDocument/2006/relationships/hyperlink" Target="http://www.sciencedirect.com/science?_ob=ArticleURL&amp;_udi=B6TVN-472JVD9-1NT&amp;_user=10&amp;_rdoc=1&amp;_fmt=&amp;_orig=search&amp;_sort=d&amp;view=c&amp;_acct=C000050221&amp;_version=1&amp;_urlVersion=0&amp;_userid=10&amp;md5=ab8463f41b329443ed2abffa582fd17e" TargetMode="External" /><Relationship Id="rId62" Type="http://schemas.openxmlformats.org/officeDocument/2006/relationships/hyperlink" Target="http://www.sciencedirect.com/science?_ob=ArticleURL&amp;_udi=B6TVB-471YT0N-1V&amp;_user=10&amp;_rdoc=1&amp;_fmt=&amp;_orig=search&amp;_sort=d&amp;view=c&amp;_acct=C000050221&amp;_version=1&amp;_urlVersion=0&amp;_userid=10&amp;md5=2ff6480d1703388d09f5554d4884f51a" TargetMode="External" /><Relationship Id="rId63" Type="http://schemas.openxmlformats.org/officeDocument/2006/relationships/hyperlink" Target="http://www.sciencedirect.com/science?_ob=ArticleURL&amp;_udi=B6TVB-47203M9-1V0&amp;_user=10&amp;_rdoc=1&amp;_fmt=&amp;_orig=search&amp;_sort=d&amp;view=c&amp;_acct=C000050221&amp;_version=1&amp;_urlVersion=0&amp;_userid=10&amp;md5=8ac7adb4ab426ebd2ad134377ffbb112" TargetMode="External" /><Relationship Id="rId64" Type="http://schemas.openxmlformats.org/officeDocument/2006/relationships/hyperlink" Target="http://www.sciencedirect.com/science?_ob=ArticleURL&amp;_udi=B6TVN-472JPT2-13T&amp;_user=10&amp;_rdoc=1&amp;_fmt=&amp;_orig=search&amp;_sort=d&amp;view=c&amp;_acct=C000050221&amp;_version=1&amp;_urlVersion=0&amp;_userid=10&amp;md5=565ade7caa36d86d7b0a042be021e333" TargetMode="External" /><Relationship Id="rId65" Type="http://schemas.openxmlformats.org/officeDocument/2006/relationships/hyperlink" Target="http://www.sciencedirect.com/science?_ob=ArticleURL&amp;_udi=B6TVN-470WMGB-1TD&amp;_user=10&amp;_rdoc=1&amp;_fmt=&amp;_orig=search&amp;_sort=d&amp;view=c&amp;_acct=C000050221&amp;_version=1&amp;_urlVersion=0&amp;_userid=10&amp;md5=ca222fda4dbd69f940c5b9d5a7f15073" TargetMode="External" /><Relationship Id="rId66" Type="http://schemas.openxmlformats.org/officeDocument/2006/relationships/hyperlink" Target="http://www.sciencedirect.com/science?_ob=ArticleURL&amp;_udi=B6TVB-471987N-1CY&amp;_user=10&amp;_rdoc=1&amp;_fmt=&amp;_orig=search&amp;_sort=d&amp;view=c&amp;_acct=C000050221&amp;_version=1&amp;_urlVersion=0&amp;_userid=10&amp;md5=4740abf6efdabbfb61efbd75b556bbbc" TargetMode="External" /><Relationship Id="rId67" Type="http://schemas.openxmlformats.org/officeDocument/2006/relationships/hyperlink" Target="http://www.sciencedirect.com/science?_ob=ArticleURL&amp;_udi=B6TVB-47198MS-1H4&amp;_user=10&amp;_rdoc=1&amp;_fmt=&amp;_orig=search&amp;_sort=d&amp;view=c&amp;_acct=C000050221&amp;_version=1&amp;_urlVersion=0&amp;_userid=10&amp;md5=7f31611d4437849fc2c242f1b9e3c470" TargetMode="External" /><Relationship Id="rId68" Type="http://schemas.openxmlformats.org/officeDocument/2006/relationships/hyperlink" Target="http://www.sciencedirect.com/science?_ob=ArticleURL&amp;_udi=B6TVB-47311RP-PP&amp;_user=10&amp;_rdoc=1&amp;_fmt=&amp;_orig=search&amp;_sort=d&amp;view=c&amp;_version=1&amp;_urlVersion=0&amp;_userid=10&amp;md5=2b4c127e38583888733671431b9fe7a8" TargetMode="External" /><Relationship Id="rId69" Type="http://schemas.openxmlformats.org/officeDocument/2006/relationships/hyperlink" Target="http://prola.aps.org/abstract/PRC/v9/i1/p56_1" TargetMode="External" /><Relationship Id="rId70" Type="http://schemas.openxmlformats.org/officeDocument/2006/relationships/hyperlink" Target="http://prola.aps.org/abstract/PRC/v8/i5/p1629_1" TargetMode="External" /><Relationship Id="rId71" Type="http://schemas.openxmlformats.org/officeDocument/2006/relationships/hyperlink" Target="http://www.sciencedirect.com/science?_ob=ArticleURL&amp;_udi=B6TVB-47196MP-TP&amp;_user=10&amp;_rdoc=1&amp;_fmt=&amp;_orig=search&amp;_sort=d&amp;view=c&amp;_acct=C000050221&amp;_version=1&amp;_urlVersion=0&amp;_userid=10&amp;md5=44af17190a1f10156a59a35102f29139" TargetMode="External" /><Relationship Id="rId72" Type="http://schemas.openxmlformats.org/officeDocument/2006/relationships/hyperlink" Target="http://www.sciencedirect.com/science?_ob=ArticleURL&amp;_udi=B6TVB-471971D-Y5&amp;_user=10&amp;_rdoc=1&amp;_fmt=&amp;_orig=search&amp;_sort=d&amp;view=c&amp;_acct=C000050221&amp;_version=1&amp;_urlVersion=0&amp;_userid=10&amp;md5=01a6e86cff51074fd44ce35107d49f15" TargetMode="External" /><Relationship Id="rId73" Type="http://schemas.openxmlformats.org/officeDocument/2006/relationships/hyperlink" Target="http://www.sciencedirect.com/science?_ob=ArticleURL&amp;_udi=B6WB1-4DF4Y12-PP&amp;_user=10&amp;_rdoc=1&amp;_fmt=&amp;_orig=search&amp;_sort=d&amp;view=c&amp;_acct=C000050221&amp;_version=1&amp;_urlVersion=0&amp;_userid=10&amp;md5=6ad885595c73e976ed0c1381d8d2d4eb" TargetMode="External" /><Relationship Id="rId74" Type="http://schemas.openxmlformats.org/officeDocument/2006/relationships/hyperlink" Target="http://www.sciencedirect.com/science?_ob=ArticleURL&amp;_udi=B6TVB-472K7FH-4N&amp;_user=10&amp;_rdoc=1&amp;_fmt=&amp;_orig=search&amp;_sort=d&amp;view=c&amp;_acct=C000050221&amp;_version=1&amp;_urlVersion=0&amp;_userid=10&amp;md5=f7429165901d32b5aeba8d95baa133a1" TargetMode="External" /><Relationship Id="rId75" Type="http://schemas.openxmlformats.org/officeDocument/2006/relationships/hyperlink" Target="http://www.sciencedirect.com/science?_ob=ArticleURL&amp;_udi=B6TVB-472K7FH-48&amp;_user=10&amp;_rdoc=1&amp;_fmt=&amp;_orig=search&amp;_sort=d&amp;view=c&amp;_acct=C000050221&amp;_version=1&amp;_urlVersion=0&amp;_userid=10&amp;md5=97481605a2ed98794413b6b2a4d9a3a3" TargetMode="External" /><Relationship Id="rId76" Type="http://schemas.openxmlformats.org/officeDocument/2006/relationships/hyperlink" Target="http://www.sciencedirect.com/science?_ob=ArticleURL&amp;_udi=B6TVB-4719560-65&amp;_user=10&amp;_rdoc=1&amp;_fmt=&amp;_orig=search&amp;_sort=d&amp;view=c&amp;_acct=C000050221&amp;_version=1&amp;_urlVersion=0&amp;_userid=10&amp;md5=bd9a28e032c507738eea618846665e19" TargetMode="External" /><Relationship Id="rId77" Type="http://schemas.openxmlformats.org/officeDocument/2006/relationships/hyperlink" Target="http://www.sciencedirect.com/science?_ob=ArticleURL&amp;_udi=B6TVB-47203HR-1T6&amp;_user=10&amp;_rdoc=1&amp;_fmt=&amp;_orig=search&amp;_sort=d&amp;view=c&amp;_acct=C000050221&amp;_version=1&amp;_urlVersion=0&amp;_userid=10&amp;md5=ce1f7f58738d928a1accdf1912ae39b0" TargetMode="External" /><Relationship Id="rId78" Type="http://schemas.openxmlformats.org/officeDocument/2006/relationships/hyperlink" Target="http://www.sciencedirect.com/science?_ob=ArticleURL&amp;_udi=B6TVB-473NJFT-9C&amp;_user=10&amp;_rdoc=1&amp;_fmt=&amp;_orig=search&amp;_sort=d&amp;view=c&amp;_acct=C000050221&amp;_version=1&amp;_urlVersion=0&amp;_userid=10&amp;md5=c247864e7f0db77f26e7919ad1039c3f" TargetMode="External" /><Relationship Id="rId79" Type="http://schemas.openxmlformats.org/officeDocument/2006/relationships/hyperlink" Target="http://www.sciencedirect.com/science?_ob=ArticleURL&amp;_udi=B6TVB-471XCJW-J5&amp;_user=10&amp;_rdoc=1&amp;_fmt=&amp;_orig=search&amp;_sort=d&amp;view=c&amp;_acct=C000050221&amp;_version=1&amp;_urlVersion=0&amp;_userid=10&amp;md5=881e9c5d88ca95a67b96bc4dac38c817" TargetMode="External" /><Relationship Id="rId80" Type="http://schemas.openxmlformats.org/officeDocument/2006/relationships/hyperlink" Target="http://www.sciencedirect.com/science?_ob=ArticleURL&amp;_udi=B6TVN-470W371-MV&amp;_user=10&amp;_rdoc=1&amp;_fmt=&amp;_orig=search&amp;_sort=d&amp;view=c&amp;_acct=C000050221&amp;_version=1&amp;_urlVersion=0&amp;_userid=10&amp;md5=884b016c14579c0973d4b82b5d920cbd" TargetMode="External" /><Relationship Id="rId81" Type="http://schemas.openxmlformats.org/officeDocument/2006/relationships/hyperlink" Target="http://www.sciencedirect.com/science?_ob=ArticleURL&amp;_udi=B6TVB-473NK6G-MK&amp;_user=10&amp;_rdoc=1&amp;_fmt=&amp;_orig=search&amp;_sort=d&amp;view=c&amp;_acct=C000050221&amp;_version=1&amp;_urlVersion=0&amp;_userid=10&amp;md5=6eedaa8c841a071ded18d8d8e5ef427b" TargetMode="External" /><Relationship Id="rId82" Type="http://schemas.openxmlformats.org/officeDocument/2006/relationships/hyperlink" Target="http://www.sciencedirect.com/science?_ob=ArticleURL&amp;_udi=B73DR-4718JBH-KV&amp;_user=10&amp;_rdoc=1&amp;_fmt=&amp;_orig=search&amp;_sort=d&amp;view=c&amp;_acct=C000050221&amp;_version=1&amp;_urlVersion=0&amp;_userid=10&amp;md5=4fb7da7057365f26ee3aff221c6728f4" TargetMode="External" /><Relationship Id="rId83" Type="http://schemas.openxmlformats.org/officeDocument/2006/relationships/hyperlink" Target="http://www.sciencedirect.com/science?_ob=ArticleURL&amp;_udi=B73DR-470NVRP-1P&amp;_user=10&amp;_rdoc=1&amp;_fmt=&amp;_orig=search&amp;_sort=d&amp;view=c&amp;_acct=C000050221&amp;_version=1&amp;_urlVersion=0&amp;_userid=10&amp;md5=88d19f598bffbe22a9677e12ce513de2" TargetMode="External" /><Relationship Id="rId84" Type="http://schemas.openxmlformats.org/officeDocument/2006/relationships/hyperlink" Target="http://www.iop.org/EJ/abstract/1402-4896/62/4/008/" TargetMode="External" /><Relationship Id="rId85" Type="http://schemas.openxmlformats.org/officeDocument/2006/relationships/hyperlink" Target="http://prola.aps.org/abstract/PRC/v16/i6/p2151_1" TargetMode="External" /><Relationship Id="rId86" Type="http://schemas.openxmlformats.org/officeDocument/2006/relationships/hyperlink" Target="http://www.iop.org/EJ/abstract/1402-4896/62/4/008/" TargetMode="External" /><Relationship Id="rId87" Type="http://schemas.openxmlformats.org/officeDocument/2006/relationships/hyperlink" Target="http://www.iop.org/EJ/abstract/1402-4896/62/4/008/" TargetMode="External" /><Relationship Id="rId88" Type="http://schemas.openxmlformats.org/officeDocument/2006/relationships/hyperlink" Target="http://www.sciencedirect.com/science?_ob=ArticleURL&amp;_udi=B6TVB-4FNCTFD-3&amp;_user=10&amp;_rdoc=1&amp;_fmt=&amp;_orig=search&amp;_sort=d&amp;view=c&amp;_acct=C000050221&amp;_version=1&amp;_urlVersion=0&amp;_userid=10&amp;md5=dd980388261d7d902557854ecbe7cfcb" TargetMode="External" /><Relationship Id="rId89" Type="http://schemas.openxmlformats.org/officeDocument/2006/relationships/hyperlink" Target="http://www.sciencedirect.com/science?_ob=ArticleURL&amp;_udi=B6TVD-4FJT8P7-D&amp;_user=10&amp;_rdoc=1&amp;_fmt=&amp;_orig=search&amp;_sort=d&amp;view=c&amp;_acct=C000050221&amp;_version=1&amp;_urlVersion=0&amp;_userid=10&amp;md5=88038a2576ddc7dc8273cf2d1c41751c" TargetMode="External" /><Relationship Id="rId90" Type="http://schemas.openxmlformats.org/officeDocument/2006/relationships/hyperlink" Target="http://prola.aps.org/abstract/PRC/v69/i1/e015802" TargetMode="External" /><Relationship Id="rId91" Type="http://schemas.openxmlformats.org/officeDocument/2006/relationships/hyperlink" Target="http://www.sciencedirect.com/science?_ob=ArticleURL&amp;_udi=B6TVB-49H6B0H-7T&amp;_user=10&amp;_rdoc=1&amp;_fmt=&amp;_orig=search&amp;_sort=d&amp;view=c&amp;_acct=C000050221&amp;_version=1&amp;_urlVersion=0&amp;_userid=10&amp;md5=c2d39e48290667aa5c582208f63da573" TargetMode="External" /><Relationship Id="rId92" Type="http://schemas.openxmlformats.org/officeDocument/2006/relationships/hyperlink" Target="http://www.sciencedirect.com/science?_ob=ArticleURL&amp;_udi=B6TVB-48NBPWB-2Y&amp;_user=10&amp;_rdoc=1&amp;_fmt=&amp;_orig=search&amp;_sort=d&amp;view=c&amp;_acct=C000050221&amp;_version=1&amp;_urlVersion=0&amp;_userid=10&amp;md5=798f7ed82642299f36d789accb57c585" TargetMode="External" /><Relationship Id="rId93" Type="http://schemas.openxmlformats.org/officeDocument/2006/relationships/hyperlink" Target="http://prola.aps.org/abstract/PRC/v63/i6/e064604" TargetMode="External" /><Relationship Id="rId94" Type="http://schemas.openxmlformats.org/officeDocument/2006/relationships/hyperlink" Target="http://www.sciencedirect.com/science?_ob=ArticleURL&amp;_udi=B6TVB-43GCDFN-4V&amp;_user=10&amp;_rdoc=1&amp;_fmt=&amp;_orig=search&amp;_sort=d&amp;view=c&amp;_acct=C000050221&amp;_version=1&amp;_urlVersion=0&amp;_userid=10&amp;md5=fc3813112b62c9412d47b2a3d6f8ebb7" TargetMode="External" /><Relationship Id="rId95" Type="http://schemas.openxmlformats.org/officeDocument/2006/relationships/hyperlink" Target="http://prola.aps.org/abstract/PRC/v63/i4/e045801" TargetMode="External" /><Relationship Id="rId96" Type="http://schemas.openxmlformats.org/officeDocument/2006/relationships/hyperlink" Target="http://www.sciencedirect.com/science?_ob=ArticleURL&amp;_udi=B6TVB-43GCDFN-21&amp;_user=10&amp;_rdoc=1&amp;_fmt=&amp;_orig=search&amp;_sort=d&amp;view=c&amp;_acct=C000050221&amp;_version=1&amp;_urlVersion=0&amp;_userid=10&amp;md5=7f5eb28d2ff418db600a7f16e429379e" TargetMode="External" /><Relationship Id="rId97" Type="http://schemas.openxmlformats.org/officeDocument/2006/relationships/hyperlink" Target="http://www.sciencedirect.com/science?_ob=ArticleURL&amp;_udi=B6TVB-43GCDFN-4C&amp;_user=10&amp;_rdoc=1&amp;_fmt=&amp;_orig=search&amp;_sort=d&amp;view=c&amp;_acct=C000050221&amp;_version=1&amp;_urlVersion=0&amp;_userid=10&amp;md5=8d8dfdf57f775e28b3e285187d555623" TargetMode="External" /><Relationship Id="rId98" Type="http://schemas.openxmlformats.org/officeDocument/2006/relationships/hyperlink" Target="http://prola.aps.org/abstract/PRC/v61/i5/e055802" TargetMode="External" /><Relationship Id="rId99" Type="http://schemas.openxmlformats.org/officeDocument/2006/relationships/hyperlink" Target="http://www.sciencedirect.com/science?_ob=ArticleURL&amp;_udi=B6TVB-4066MSR-38&amp;_user=10&amp;_rdoc=1&amp;_fmt=&amp;_orig=search&amp;_sort=d&amp;view=c&amp;_version=1&amp;_urlVersion=0&amp;_userid=10&amp;md5=80f3a714492a220af83d29bb766f49dc" TargetMode="External" /><Relationship Id="rId100" Type="http://schemas.openxmlformats.org/officeDocument/2006/relationships/hyperlink" Target="http://www.sciencedirect.com/science?_ob=ArticleURL&amp;_udi=B6TVB-3W3FP7H-F&amp;_user=10&amp;_rdoc=1&amp;_fmt=&amp;_orig=search&amp;_sort=d&amp;view=c&amp;_acct=C000050221&amp;_version=1&amp;_urlVersion=0&amp;_userid=10&amp;md5=ee3c7cfe7a22a0d220207f2905cd9297" TargetMode="External" /><Relationship Id="rId101" Type="http://schemas.openxmlformats.org/officeDocument/2006/relationships/hyperlink" Target="http://prola.aps.org/abstract/PRL/v82/i26/p5205_1" TargetMode="External" /><Relationship Id="rId102" Type="http://schemas.openxmlformats.org/officeDocument/2006/relationships/hyperlink" Target="http://prola.aps.org/abstract/PRC/v57/i5/p2700_1" TargetMode="External" /><Relationship Id="rId103" Type="http://schemas.openxmlformats.org/officeDocument/2006/relationships/hyperlink" Target="http://www.sciencedirect.com/science?_ob=ArticleURL&amp;_udi=B6TVB-3V421PX-J&amp;_user=10&amp;_rdoc=1&amp;_fmt=&amp;_orig=search&amp;_sort=d&amp;view=c&amp;_acct=C000050221&amp;_version=1&amp;_urlVersion=0&amp;_userid=10&amp;md5=efd9478c59917d3349d96aa39aac8381" TargetMode="External" /><Relationship Id="rId104" Type="http://schemas.openxmlformats.org/officeDocument/2006/relationships/hyperlink" Target="http://prola.aps.org/abstract/RMP/v70/i4/p1265_1" TargetMode="External" /><Relationship Id="rId105" Type="http://schemas.openxmlformats.org/officeDocument/2006/relationships/hyperlink" Target="http://www.sciencedirect.com/science?_ob=ArticleURL&amp;_udi=B6TVB-3SR3N8J-V&amp;_user=10&amp;_rdoc=1&amp;_fmt=&amp;_orig=search&amp;_sort=d&amp;view=c&amp;_acct=C000050221&amp;_version=1&amp;_urlVersion=0&amp;_userid=10&amp;md5=1283339135aa575e4dcd0163fdfcc8f0" TargetMode="External" /><Relationship Id="rId106" Type="http://schemas.openxmlformats.org/officeDocument/2006/relationships/hyperlink" Target="http://www.sciencedirect.com/science?_ob=ArticleURL&amp;_udi=B6TVN-3YK5TM6-3W&amp;_user=10&amp;_rdoc=1&amp;_fmt=&amp;_orig=search&amp;_sort=d&amp;view=c&amp;_acct=C000050221&amp;_version=1&amp;_urlVersion=0&amp;_userid=10&amp;md5=d6df9b4148800933411a322e5915199c" TargetMode="External" /><Relationship Id="rId107" Type="http://schemas.openxmlformats.org/officeDocument/2006/relationships/hyperlink" Target="http://www.sciencedirect.com/science?_ob=ArticleURL&amp;_udi=B6TJM-3YN9F14-3Y&amp;_user=10&amp;_rdoc=1&amp;_fmt=&amp;_orig=search&amp;_sort=d&amp;view=c&amp;_acct=C000050221&amp;_version=1&amp;_urlVersion=0&amp;_userid=10&amp;md5=7bbd7493bec55135a88a2748dc8ad9d5" TargetMode="External" /><Relationship Id="rId108" Type="http://schemas.openxmlformats.org/officeDocument/2006/relationships/hyperlink" Target="http://prola.aps.org/abstract/PRC/v49/i5/p2847_1" TargetMode="External" /><Relationship Id="rId109" Type="http://schemas.openxmlformats.org/officeDocument/2006/relationships/hyperlink" Target="http://prola.aps.org/abstract/PRC/v49/i1/p545_1" TargetMode="External" /><Relationship Id="rId110" Type="http://schemas.openxmlformats.org/officeDocument/2006/relationships/hyperlink" Target="http://www.iop.org/EJ/abstract/0954-3899/19/S/008/" TargetMode="External" /><Relationship Id="rId111" Type="http://schemas.openxmlformats.org/officeDocument/2006/relationships/hyperlink" Target="http://prola.aps.org/abstract/PRC/v47/i3/p1247_1" TargetMode="External" /><Relationship Id="rId112" Type="http://schemas.openxmlformats.org/officeDocument/2006/relationships/hyperlink" Target="http://prola.aps.org/abstract/PRC/v48/i1/p479_1" TargetMode="External" /><Relationship Id="rId113" Type="http://schemas.openxmlformats.org/officeDocument/2006/relationships/hyperlink" Target="http://www.iop.org/EJ/abstract/0954-3899/18/8/004/" TargetMode="External" /><Relationship Id="rId114" Type="http://schemas.openxmlformats.org/officeDocument/2006/relationships/hyperlink" Target="http://www.sciencedirect.com/science?_ob=ArticleURL&amp;_udi=B6TVB-472PW4K-J1&amp;_user=10&amp;_rdoc=1&amp;_fmt=&amp;_orig=search&amp;_sort=d&amp;view=c&amp;_version=1&amp;_urlVersion=0&amp;_userid=10&amp;md5=8a3dc3a325521f23a8d0327291b9d1c7" TargetMode="External" /><Relationship Id="rId115" Type="http://schemas.openxmlformats.org/officeDocument/2006/relationships/hyperlink" Target="http://prola.aps.org/abstract/PRC/v35/i2/p383_1" TargetMode="External" /><Relationship Id="rId116" Type="http://schemas.openxmlformats.org/officeDocument/2006/relationships/hyperlink" Target="http://prola.aps.org/abstract/PRC/v9/i3/p805_1" TargetMode="External" /><Relationship Id="rId117" Type="http://schemas.openxmlformats.org/officeDocument/2006/relationships/hyperlink" Target="http://prola.aps.org/abstract/PRC/v4/i5/p1532_1" TargetMode="External" /><Relationship Id="rId118" Type="http://schemas.openxmlformats.org/officeDocument/2006/relationships/hyperlink" Target="http://www.iop.org/EJ/abstract/0954-3899/35/1/014002/" TargetMode="External" /><Relationship Id="rId119" Type="http://schemas.openxmlformats.org/officeDocument/2006/relationships/hyperlink" Target="http://www.iop.org/EJ/abstract/0954-3899/35/1/014021/" TargetMode="External" /><Relationship Id="rId120" Type="http://schemas.openxmlformats.org/officeDocument/2006/relationships/hyperlink" Target="http://www.iop.org/EJ/abstract/0954-3899/35/1/014005/" TargetMode="External" /><Relationship Id="rId121" Type="http://schemas.openxmlformats.org/officeDocument/2006/relationships/hyperlink" Target="http://www.sciencedirect.com/science?_ob=ArticleURL&amp;_udi=B6TVB-4SJG668-2&amp;_user=10&amp;_rdoc=1&amp;_fmt=&amp;_orig=search&amp;_sort=d&amp;view=c&amp;_acct=C000050221&amp;_version=1&amp;_urlVersion=0&amp;_userid=10&amp;md5=07e9d3c19607890c70f0a7831c96c6dc" TargetMode="External" /><Relationship Id="rId122" Type="http://schemas.openxmlformats.org/officeDocument/2006/relationships/hyperlink" Target="http://scitation.aip.org/getabs/servlet/GetabsServlet?prog=normal&amp;id=PRVCAN000075000003035805000001&amp;idtype=cvips&amp;gifs=yes" TargetMode="External" /><Relationship Id="rId123" Type="http://schemas.openxmlformats.org/officeDocument/2006/relationships/hyperlink" Target="http://scitation.aip.org/getabs/servlet/GetabsServlet?prog=normal&amp;id=PRVCAN000075000006065803000001&amp;idtype=cvips&amp;gifs=yes" TargetMode="External" /><Relationship Id="rId124" Type="http://schemas.openxmlformats.org/officeDocument/2006/relationships/hyperlink" Target="http://scitation.aip.org/getabs/servlet/GetabsServlet?prog=normal&amp;id=PRVCAN000075000006065803000001&amp;idtype=cvips&amp;gifs=yes" TargetMode="External" /><Relationship Id="rId125" Type="http://schemas.openxmlformats.org/officeDocument/2006/relationships/hyperlink" Target="http://scitation.aip.org/getabs/servlet/GetabsServlet?prog=normal&amp;id=PRVCAN000076000005055801000001&amp;idtype=cvips&amp;gifs=yes" TargetMode="External" /><Relationship Id="rId126" Type="http://schemas.openxmlformats.org/officeDocument/2006/relationships/hyperlink" Target="http://www.springerlink.com/content/x40j363311181785/" TargetMode="External" /><Relationship Id="rId127" Type="http://schemas.openxmlformats.org/officeDocument/2006/relationships/hyperlink" Target="http://scitation.aip.org/getabs/servlet/GetabsServlet?prog=normal&amp;id=PRLTAO000097000012122502000001&amp;idtype=cvips&amp;gifs=yes" TargetMode="External" /><Relationship Id="rId128" Type="http://schemas.openxmlformats.org/officeDocument/2006/relationships/hyperlink" Target="http://www.sciencedirect.com/science?_ob=ArticleURL&amp;_udi=B6WBB-4DD94HF-1&amp;_user=10&amp;_rdoc=1&amp;_fmt=&amp;_orig=search&amp;_sort=d&amp;view=c&amp;_acct=C000050221&amp;_version=1&amp;_urlVersion=0&amp;_userid=10&amp;md5=9b59af6a5c6d5f2e53eee2772a918e87" TargetMode="External" /><Relationship Id="rId129" Type="http://schemas.openxmlformats.org/officeDocument/2006/relationships/hyperlink" Target="http://prola.aps.org/abstract/PRD/v70/i2/e023505" TargetMode="External" /><Relationship Id="rId130" Type="http://schemas.openxmlformats.org/officeDocument/2006/relationships/hyperlink" Target="http://prola.aps.org/abstract/PRC/v63/i5/e054002" TargetMode="External" /><Relationship Id="rId131" Type="http://schemas.openxmlformats.org/officeDocument/2006/relationships/hyperlink" Target="http://prola.aps.org/abstract/PRC/v61/i5/e055802" TargetMode="External" /><Relationship Id="rId132" Type="http://schemas.openxmlformats.org/officeDocument/2006/relationships/hyperlink" Target="http://prola.aps.org/abstract/PRC/v61/i2/e025801" TargetMode="External" /><Relationship Id="rId133" Type="http://schemas.openxmlformats.org/officeDocument/2006/relationships/hyperlink" Target="http://prola.aps.org/abstract/PRL/v82/i21/p4176_1" TargetMode="External" /><Relationship Id="rId134" Type="http://schemas.openxmlformats.org/officeDocument/2006/relationships/hyperlink" Target="http://prola.aps.org/abstract/PRC/v58/i2/p916_1" TargetMode="External" /><Relationship Id="rId135" Type="http://schemas.openxmlformats.org/officeDocument/2006/relationships/hyperlink" Target="http://prola.aps.org/abstract/RMP/v70/i4/p1265_1" TargetMode="External" /><Relationship Id="rId136" Type="http://schemas.openxmlformats.org/officeDocument/2006/relationships/hyperlink" Target="http://prola.aps.org/abstract/PRC/v51/i4/p2268_1" TargetMode="External" /><Relationship Id="rId137" Type="http://schemas.openxmlformats.org/officeDocument/2006/relationships/hyperlink" Target="http://prola.aps.org/abstract/PRC/v49/i1/p545_1" TargetMode="External" /><Relationship Id="rId138" Type="http://schemas.openxmlformats.org/officeDocument/2006/relationships/hyperlink" Target="http://www.iop.org/EJ/abstract/0954-3899/17/1/003/" TargetMode="External" /><Relationship Id="rId139" Type="http://schemas.openxmlformats.org/officeDocument/2006/relationships/hyperlink" Target="http://prola.aps.org/abstract/PRC/v40/i2/p525_1" TargetMode="External" /><Relationship Id="rId140" Type="http://schemas.openxmlformats.org/officeDocument/2006/relationships/hyperlink" Target="http://www.sciencedirect.com/science?_ob=ArticleURL&amp;_udi=B6TVN-46YKY0X-4BR&amp;_user=10&amp;_rdoc=1&amp;_fmt=&amp;_orig=search&amp;_sort=d&amp;view=c&amp;_acct=C000050221&amp;_version=1&amp;_urlVersion=0&amp;_userid=10&amp;md5=02fc714396e3bc42d6dde11d46743ee0" TargetMode="External" /><Relationship Id="rId141" Type="http://schemas.openxmlformats.org/officeDocument/2006/relationships/hyperlink" Target="http://www.sciencedirect.com/science?_ob=ArticleURL&amp;_udi=B6TVN-473DF8M-8J&amp;_user=10&amp;_rdoc=1&amp;_fmt=&amp;_orig=search&amp;_sort=d&amp;view=c&amp;_acct=C000050221&amp;_version=1&amp;_urlVersion=0&amp;_userid=10&amp;md5=34412ec883d156646b02db0bb555c5a8" TargetMode="External" /><Relationship Id="rId142" Type="http://schemas.openxmlformats.org/officeDocument/2006/relationships/hyperlink" Target="http://www.iop.org/EJ/abstract/0305-4616/14/2/013/" TargetMode="External" /><Relationship Id="rId143" Type="http://schemas.openxmlformats.org/officeDocument/2006/relationships/hyperlink" Target="http://www.sciencedirect.com/science?_ob=ArticleURL&amp;_udi=B6TVB-47317M1-28&amp;_user=10&amp;_rdoc=1&amp;_fmt=&amp;_orig=search&amp;_sort=d&amp;view=c&amp;_acct=C000050221&amp;_version=1&amp;_urlVersion=0&amp;_userid=10&amp;md5=006d9b21a78d082bbd5985d9934ba234" TargetMode="External" /><Relationship Id="rId144" Type="http://schemas.openxmlformats.org/officeDocument/2006/relationships/hyperlink" Target="http://prola.aps.org/abstract/PRC/v33/i5/p1561_1" TargetMode="External" /><Relationship Id="rId145" Type="http://schemas.openxmlformats.org/officeDocument/2006/relationships/hyperlink" Target="http://www.sciencedirect.com/science?_ob=ArticleURL&amp;_udi=B6TVB-4731C56-16F&amp;_user=10&amp;_rdoc=1&amp;_fmt=&amp;_orig=search&amp;_sort=d&amp;view=c&amp;_acct=C000050221&amp;_version=1&amp;_urlVersion=0&amp;_userid=10&amp;md5=dc2d92a8814c6fed218404f8d1bcc6d1" TargetMode="External" /><Relationship Id="rId146" Type="http://schemas.openxmlformats.org/officeDocument/2006/relationships/hyperlink" Target="http://www.iop.org/EJ/abstract/0305-4616/11/1/003/" TargetMode="External" /><Relationship Id="rId147" Type="http://schemas.openxmlformats.org/officeDocument/2006/relationships/hyperlink" Target="http://www.sciencedirect.com/science?_ob=ArticleURL&amp;_udi=B6TVB-4731KTK-H5&amp;_user=10&amp;_rdoc=1&amp;_fmt=&amp;_orig=search&amp;_sort=d&amp;view=c&amp;_acct=C000050221&amp;_version=1&amp;_urlVersion=0&amp;_userid=10&amp;md5=26a258b2327e40eef17a91b30bb8983a" TargetMode="External" /><Relationship Id="rId148" Type="http://schemas.openxmlformats.org/officeDocument/2006/relationships/hyperlink" Target="http://www.sciencedirect.com/science?_ob=ArticleURL&amp;_udi=B6TVB-4731KTK-H4&amp;_user=10&amp;_rdoc=1&amp;_fmt=&amp;_orig=search&amp;_sort=d&amp;view=c&amp;_acct=C000050221&amp;_version=1&amp;_urlVersion=0&amp;_userid=10&amp;md5=302d9d8f458cd181efe6052655c28f1d" TargetMode="External" /><Relationship Id="rId149" Type="http://schemas.openxmlformats.org/officeDocument/2006/relationships/hyperlink" Target="http://www.sciencedirect.com/science?_ob=ArticleURL&amp;_udi=B6TVB-472TB33-V4&amp;_user=10&amp;_rdoc=1&amp;_fmt=&amp;_orig=search&amp;_sort=d&amp;view=c&amp;_acct=C000050221&amp;_version=1&amp;_urlVersion=0&amp;_userid=10&amp;md5=e68b970f1a4c51719b5d2a3c5b784b59" TargetMode="External" /><Relationship Id="rId150" Type="http://schemas.openxmlformats.org/officeDocument/2006/relationships/hyperlink" Target="http://prola.aps.org/abstract/PRC/v28/i1/p57_1" TargetMode="External" /><Relationship Id="rId151" Type="http://schemas.openxmlformats.org/officeDocument/2006/relationships/hyperlink" Target="http://prola.aps.org/abstract/PRC/v27/i1/p11_1" TargetMode="External" /><Relationship Id="rId152" Type="http://schemas.openxmlformats.org/officeDocument/2006/relationships/hyperlink" Target="http://prola.aps.org/abstract/PRL/v48/i24/p1664_1" TargetMode="External" /><Relationship Id="rId153" Type="http://schemas.openxmlformats.org/officeDocument/2006/relationships/hyperlink" Target="http://prola.aps.org/abstract/PRC/v23/i2/p645_1" TargetMode="External" /><Relationship Id="rId154" Type="http://schemas.openxmlformats.org/officeDocument/2006/relationships/hyperlink" Target="http://prola.aps.org/abstract/PRC/v23/i2/p645_1" TargetMode="External" /><Relationship Id="rId155" Type="http://schemas.openxmlformats.org/officeDocument/2006/relationships/hyperlink" Target="http://prola.aps.org/abstract/PRC/v23/i1/p33_1" TargetMode="External" /><Relationship Id="rId156" Type="http://schemas.openxmlformats.org/officeDocument/2006/relationships/hyperlink" Target="http://www.sciencedirect.com/science?_ob=ArticleURL&amp;_udi=B6TVB-4730YHY-8T&amp;_user=10&amp;_rdoc=1&amp;_fmt=&amp;_orig=search&amp;_sort=d&amp;view=c&amp;_acct=C000050221&amp;_version=1&amp;_urlVersion=0&amp;_userid=10&amp;md5=ad578c4a83e8b88f38bc4cced414e24a" TargetMode="External" /><Relationship Id="rId157" Type="http://schemas.openxmlformats.org/officeDocument/2006/relationships/hyperlink" Target="http://prola.aps.org/abstract/PRC/v38/i4/p1531_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9"/>
  <sheetViews>
    <sheetView tabSelected="1" zoomScaleSheetLayoutView="10" workbookViewId="0" topLeftCell="A1">
      <pane xSplit="1" topLeftCell="S1" activePane="topRight" state="frozen"/>
      <selection pane="topLeft" activeCell="A1" sqref="A1"/>
      <selection pane="topRight" activeCell="AD6" sqref="AD6"/>
    </sheetView>
  </sheetViews>
  <sheetFormatPr defaultColWidth="9.140625" defaultRowHeight="12"/>
  <cols>
    <col min="1" max="1" width="12.8515625" style="1" customWidth="1"/>
    <col min="2" max="2" width="20.00390625" style="1" customWidth="1"/>
    <col min="3" max="3" width="18.28125" style="1" customWidth="1"/>
    <col min="4" max="5" width="10.00390625" style="1" customWidth="1"/>
    <col min="6" max="6" width="15.8515625" style="2" customWidth="1"/>
    <col min="7" max="7" width="16.57421875" style="2" customWidth="1"/>
    <col min="8" max="8" width="14.28125" style="1" customWidth="1"/>
    <col min="9" max="9" width="21.8515625" style="1" customWidth="1"/>
    <col min="10" max="10" width="13.8515625" style="1" customWidth="1"/>
    <col min="11" max="18" width="12.140625" style="1" customWidth="1"/>
    <col min="19" max="19" width="9.28125" style="3" customWidth="1"/>
    <col min="20" max="20" width="6.57421875" style="1" customWidth="1"/>
    <col min="21" max="21" width="6.7109375" style="1" customWidth="1"/>
    <col min="22" max="22" width="9.8515625" style="1" customWidth="1"/>
    <col min="23" max="23" width="11.28125" style="1" customWidth="1"/>
    <col min="24" max="24" width="12.421875" style="1" customWidth="1"/>
    <col min="25" max="25" width="7.00390625" style="1" customWidth="1"/>
    <col min="26" max="28" width="12.8515625" style="1" customWidth="1"/>
    <col min="29" max="29" width="24.28125" style="1" bestFit="1" customWidth="1"/>
    <col min="30" max="30" width="24.28125" style="1" customWidth="1"/>
    <col min="31" max="31" width="12.8515625" style="43" customWidth="1"/>
    <col min="32" max="32" width="3.8515625" style="1" customWidth="1"/>
    <col min="33" max="33" width="43.28125" style="1" customWidth="1"/>
    <col min="34" max="34" width="26.8515625" style="1" customWidth="1"/>
    <col min="35" max="16384" width="12.8515625" style="1" customWidth="1"/>
  </cols>
  <sheetData>
    <row r="1" spans="1:35" ht="12.75" customHeight="1">
      <c r="A1" s="4" t="s">
        <v>301</v>
      </c>
      <c r="B1" s="4" t="s">
        <v>302</v>
      </c>
      <c r="C1" s="4" t="s">
        <v>303</v>
      </c>
      <c r="D1" s="4" t="s">
        <v>304</v>
      </c>
      <c r="E1" s="4" t="s">
        <v>305</v>
      </c>
      <c r="F1" s="5" t="s">
        <v>306</v>
      </c>
      <c r="G1" s="5" t="s">
        <v>307</v>
      </c>
      <c r="H1" s="6" t="s">
        <v>308</v>
      </c>
      <c r="I1" s="6" t="s">
        <v>309</v>
      </c>
      <c r="J1" s="6" t="s">
        <v>310</v>
      </c>
      <c r="K1" s="6" t="s">
        <v>311</v>
      </c>
      <c r="L1" s="6" t="s">
        <v>312</v>
      </c>
      <c r="M1" s="6" t="s">
        <v>313</v>
      </c>
      <c r="N1" s="6" t="s">
        <v>314</v>
      </c>
      <c r="O1" s="6" t="s">
        <v>315</v>
      </c>
      <c r="P1" s="6" t="s">
        <v>316</v>
      </c>
      <c r="Q1" s="6" t="s">
        <v>317</v>
      </c>
      <c r="R1" s="6" t="s">
        <v>318</v>
      </c>
      <c r="S1" s="7" t="s">
        <v>319</v>
      </c>
      <c r="T1" s="4" t="s">
        <v>320</v>
      </c>
      <c r="U1" s="8" t="s">
        <v>321</v>
      </c>
      <c r="V1" s="4" t="s">
        <v>322</v>
      </c>
      <c r="W1" s="4" t="s">
        <v>323</v>
      </c>
      <c r="X1" s="4" t="s">
        <v>324</v>
      </c>
      <c r="Y1" s="4" t="s">
        <v>325</v>
      </c>
      <c r="Z1" s="4" t="s">
        <v>326</v>
      </c>
      <c r="AA1" s="4" t="s">
        <v>327</v>
      </c>
      <c r="AB1" s="4"/>
      <c r="AC1" s="33" t="s">
        <v>31</v>
      </c>
      <c r="AD1" s="33" t="s">
        <v>1384</v>
      </c>
      <c r="AE1" s="41" t="s">
        <v>1470</v>
      </c>
      <c r="AF1" s="4"/>
      <c r="AG1" s="4"/>
      <c r="AH1" s="4"/>
      <c r="AI1" s="9"/>
    </row>
    <row r="2" spans="1:35" ht="12.75" customHeight="1">
      <c r="A2" s="4"/>
      <c r="B2" s="4"/>
      <c r="C2" s="4"/>
      <c r="D2" s="4"/>
      <c r="E2" s="4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4"/>
      <c r="U2" s="8"/>
      <c r="V2" s="4"/>
      <c r="W2" s="4"/>
      <c r="X2" s="4"/>
      <c r="Y2" s="4"/>
      <c r="Z2" s="4"/>
      <c r="AA2" s="4"/>
      <c r="AB2" s="4"/>
      <c r="AC2" s="4"/>
      <c r="AD2" s="4"/>
      <c r="AE2" s="42"/>
      <c r="AF2" s="4"/>
      <c r="AG2" s="4"/>
      <c r="AH2" s="4"/>
      <c r="AI2" s="9"/>
    </row>
    <row r="3" spans="1:35" ht="15">
      <c r="A3" s="4" t="s">
        <v>335</v>
      </c>
      <c r="B3" s="4">
        <v>2</v>
      </c>
      <c r="C3" s="4">
        <v>3</v>
      </c>
      <c r="D3" s="4" t="s">
        <v>336</v>
      </c>
      <c r="E3" s="4" t="s">
        <v>337</v>
      </c>
      <c r="F3" s="8" t="s">
        <v>338</v>
      </c>
      <c r="G3" s="8" t="s">
        <v>339</v>
      </c>
      <c r="H3" s="4" t="s">
        <v>340</v>
      </c>
      <c r="I3" s="4"/>
      <c r="J3" s="4"/>
      <c r="K3" s="4"/>
      <c r="L3" s="4"/>
      <c r="M3" s="4"/>
      <c r="N3" s="4"/>
      <c r="O3" s="4"/>
      <c r="P3" s="4"/>
      <c r="Q3" s="4"/>
      <c r="R3" s="4" t="s">
        <v>341</v>
      </c>
      <c r="S3" s="7" t="s">
        <v>342</v>
      </c>
      <c r="T3" s="4">
        <v>598</v>
      </c>
      <c r="U3" s="8">
        <v>367</v>
      </c>
      <c r="V3" s="4">
        <v>1996</v>
      </c>
      <c r="W3" t="s">
        <v>343</v>
      </c>
      <c r="X3" t="s">
        <v>344</v>
      </c>
      <c r="Y3" t="s">
        <v>345</v>
      </c>
      <c r="Z3" s="4"/>
      <c r="AA3" s="4"/>
      <c r="AB3" s="4"/>
      <c r="AC3" s="4" t="str">
        <f>S3&amp;"."&amp;IF(IF(T3="","",T3)&amp;IF(V3="",",","("&amp;V3&amp;")")&amp;IF(U3="","",U3)=",","",IF(T3="","",T3)&amp;IF(V3="",",","("&amp;V3&amp;")")&amp;IF(U3="","",U3))</f>
        <v>NP/A.598(1996)367</v>
      </c>
      <c r="AD3" s="4" t="str">
        <f>W3&amp;"."&amp;V3</f>
        <v>S.L.Mintz.1996</v>
      </c>
      <c r="AE3" s="42" t="str">
        <f>IF(COUNTIF(EXFOR!G$2,"*"&amp;AC3&amp;"*")&gt;0,"○",IF(COUNTIF(EXFOR!J$2,"*"&amp;W3&amp;"*"&amp;V3)&gt;0,"△","×"))</f>
        <v>×</v>
      </c>
      <c r="AF3" s="4"/>
      <c r="AG3" s="4"/>
      <c r="AH3" s="4"/>
      <c r="AI3" s="9"/>
    </row>
    <row r="4" spans="1:35" ht="12">
      <c r="A4" s="4" t="s">
        <v>335</v>
      </c>
      <c r="B4" s="4">
        <v>2</v>
      </c>
      <c r="C4" s="4">
        <v>3</v>
      </c>
      <c r="D4" s="4" t="s">
        <v>336</v>
      </c>
      <c r="E4" s="4" t="s">
        <v>337</v>
      </c>
      <c r="F4" s="8" t="s">
        <v>346</v>
      </c>
      <c r="G4" s="8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347</v>
      </c>
      <c r="S4" s="7" t="s">
        <v>332</v>
      </c>
      <c r="T4" s="4">
        <v>20</v>
      </c>
      <c r="U4" s="8" t="s">
        <v>348</v>
      </c>
      <c r="V4" s="4">
        <v>1994</v>
      </c>
      <c r="W4" t="s">
        <v>349</v>
      </c>
      <c r="X4" t="s">
        <v>350</v>
      </c>
      <c r="Y4" t="s">
        <v>351</v>
      </c>
      <c r="Z4" s="10" t="s">
        <v>352</v>
      </c>
      <c r="AA4" s="4"/>
      <c r="AB4" s="4"/>
      <c r="AC4" s="4" t="str">
        <f aca="true" t="shared" si="0" ref="AC4:AC68">S4&amp;"."&amp;IF(IF(T4="","",T4)&amp;IF(V4="",",","("&amp;V4&amp;")")&amp;IF(U4="","",U4)=",","",IF(T4="","",T4)&amp;IF(V4="",",","("&amp;V4&amp;")")&amp;IF(U4="","",U4))</f>
        <v>JP/G.20(1994)L117</v>
      </c>
      <c r="AD4" s="4" t="str">
        <f aca="true" t="shared" si="1" ref="AD4:AD67">W4&amp;"."&amp;V4</f>
        <v>S.Chakrabarty.1994</v>
      </c>
      <c r="AE4" s="42" t="str">
        <f>IF(COUNTIF(EXFOR!G$2,"*"&amp;AC4&amp;"*")&gt;0,"○",IF(COUNTIF(EXFOR!J$2,"*"&amp;W4&amp;"*"&amp;V4)&gt;0,"△","×"))</f>
        <v>×</v>
      </c>
      <c r="AF4" s="4"/>
      <c r="AG4" s="4"/>
      <c r="AH4" s="4"/>
      <c r="AI4" s="9"/>
    </row>
    <row r="5" spans="1:35" ht="12">
      <c r="A5" s="4"/>
      <c r="B5" s="4"/>
      <c r="C5" s="4"/>
      <c r="D5" s="4"/>
      <c r="E5" s="4"/>
      <c r="F5" s="8"/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/>
      <c r="T5" s="4"/>
      <c r="U5" s="8"/>
      <c r="V5" s="4"/>
      <c r="W5"/>
      <c r="X5"/>
      <c r="Y5"/>
      <c r="Z5" s="10"/>
      <c r="AA5" s="4"/>
      <c r="AB5" s="4"/>
      <c r="AC5" s="4"/>
      <c r="AD5" s="4" t="str">
        <f t="shared" si="1"/>
        <v>.</v>
      </c>
      <c r="AE5" s="42"/>
      <c r="AF5" s="4"/>
      <c r="AG5" s="4"/>
      <c r="AH5" s="4"/>
      <c r="AI5" s="9"/>
    </row>
    <row r="6" spans="1:35" ht="12">
      <c r="A6" s="4" t="s">
        <v>353</v>
      </c>
      <c r="B6" s="4">
        <v>2</v>
      </c>
      <c r="C6" s="4">
        <v>3</v>
      </c>
      <c r="D6" s="4" t="s">
        <v>354</v>
      </c>
      <c r="E6" s="4" t="s">
        <v>355</v>
      </c>
      <c r="F6" s="8" t="s">
        <v>346</v>
      </c>
      <c r="G6" s="8"/>
      <c r="H6" s="4"/>
      <c r="I6" s="4" t="s">
        <v>333</v>
      </c>
      <c r="J6" s="4"/>
      <c r="K6" s="4"/>
      <c r="L6" s="4"/>
      <c r="M6" s="4"/>
      <c r="N6" s="4"/>
      <c r="O6" s="4"/>
      <c r="P6" s="4"/>
      <c r="Q6" s="4"/>
      <c r="R6" s="4" t="s">
        <v>356</v>
      </c>
      <c r="S6" s="7" t="s">
        <v>334</v>
      </c>
      <c r="T6" s="4">
        <v>67</v>
      </c>
      <c r="U6" s="8" t="s">
        <v>357</v>
      </c>
      <c r="V6" s="4">
        <v>2003</v>
      </c>
      <c r="W6" t="s">
        <v>358</v>
      </c>
      <c r="X6" t="s">
        <v>359</v>
      </c>
      <c r="Y6" t="s">
        <v>360</v>
      </c>
      <c r="Z6" s="10" t="s">
        <v>361</v>
      </c>
      <c r="AA6" s="4"/>
      <c r="AB6" s="4"/>
      <c r="AC6" s="4" t="str">
        <f t="shared" si="0"/>
        <v>PR/C.67(2003)055206</v>
      </c>
      <c r="AD6" s="4" t="str">
        <f t="shared" si="1"/>
        <v>T.-S.Park.2003</v>
      </c>
      <c r="AE6" s="42" t="str">
        <f>IF(COUNTIF(EXFOR!G$2,"*"&amp;AC6&amp;"*")&gt;0,"○",IF(COUNTIF(EXFOR!J$2,"*"&amp;W6&amp;"*"&amp;V6)&gt;0,"△","×"))</f>
        <v>×</v>
      </c>
      <c r="AF6" s="4"/>
      <c r="AG6" s="4"/>
      <c r="AH6" s="4"/>
      <c r="AI6" s="9"/>
    </row>
    <row r="7" spans="1:35" ht="12">
      <c r="A7" s="4" t="s">
        <v>353</v>
      </c>
      <c r="B7" s="4">
        <v>2</v>
      </c>
      <c r="C7" s="4">
        <v>3</v>
      </c>
      <c r="D7" s="4" t="s">
        <v>354</v>
      </c>
      <c r="E7" s="4" t="s">
        <v>355</v>
      </c>
      <c r="F7" s="8" t="s">
        <v>346</v>
      </c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362</v>
      </c>
      <c r="S7" s="7" t="s">
        <v>363</v>
      </c>
      <c r="T7" s="4">
        <v>326</v>
      </c>
      <c r="U7" s="8">
        <v>473</v>
      </c>
      <c r="V7" s="4">
        <v>2003</v>
      </c>
      <c r="W7" t="s">
        <v>364</v>
      </c>
      <c r="X7" t="s">
        <v>365</v>
      </c>
      <c r="Y7" t="s">
        <v>366</v>
      </c>
      <c r="Z7" s="10" t="s">
        <v>367</v>
      </c>
      <c r="AA7" s="4"/>
      <c r="AB7" s="4"/>
      <c r="AC7" s="4" t="str">
        <f t="shared" si="0"/>
        <v>Physica A.326(2003)473</v>
      </c>
      <c r="AD7" s="4" t="str">
        <f t="shared" si="1"/>
        <v>M.Coraddu.2003</v>
      </c>
      <c r="AE7" s="42" t="str">
        <f>IF(COUNTIF(EXFOR!G$2,"*"&amp;AC7&amp;"*")&gt;0,"○",IF(COUNTIF(EXFOR!J$2,"*"&amp;W7&amp;"*"&amp;V7)&gt;0,"△","×"))</f>
        <v>×</v>
      </c>
      <c r="AF7" s="4"/>
      <c r="AG7" s="4"/>
      <c r="AH7" s="4"/>
      <c r="AI7" s="9"/>
    </row>
    <row r="8" spans="1:35" ht="12">
      <c r="A8" s="4" t="s">
        <v>353</v>
      </c>
      <c r="B8" s="4">
        <v>2</v>
      </c>
      <c r="C8" s="4">
        <v>3</v>
      </c>
      <c r="D8" s="4" t="s">
        <v>354</v>
      </c>
      <c r="E8" s="4" t="s">
        <v>355</v>
      </c>
      <c r="F8" s="8" t="s">
        <v>368</v>
      </c>
      <c r="G8" s="8" t="s">
        <v>369</v>
      </c>
      <c r="H8" s="4"/>
      <c r="I8" s="4" t="s">
        <v>333</v>
      </c>
      <c r="J8" s="4"/>
      <c r="K8" s="4"/>
      <c r="L8" s="4"/>
      <c r="M8" s="4"/>
      <c r="N8" s="4"/>
      <c r="O8" s="4"/>
      <c r="P8" s="4"/>
      <c r="Q8" s="4"/>
      <c r="R8" s="4" t="s">
        <v>370</v>
      </c>
      <c r="S8" s="7" t="s">
        <v>342</v>
      </c>
      <c r="T8" s="4">
        <v>689</v>
      </c>
      <c r="U8" s="8" t="s">
        <v>371</v>
      </c>
      <c r="V8" s="4">
        <v>2001</v>
      </c>
      <c r="W8" t="s">
        <v>372</v>
      </c>
      <c r="X8" t="s">
        <v>372</v>
      </c>
      <c r="Y8" t="s">
        <v>373</v>
      </c>
      <c r="Z8" s="10" t="s">
        <v>374</v>
      </c>
      <c r="AA8" s="4"/>
      <c r="AB8" s="4"/>
      <c r="AC8" s="4" t="str">
        <f t="shared" si="0"/>
        <v>NP/A.689(2001)280c</v>
      </c>
      <c r="AD8" s="4" t="str">
        <f t="shared" si="1"/>
        <v>L.E.Marcucci.2001</v>
      </c>
      <c r="AE8" s="42" t="str">
        <f>IF(COUNTIF(EXFOR!G$2,"*"&amp;AC8&amp;"*")&gt;0,"○",IF(COUNTIF(EXFOR!J$2,"*"&amp;W8&amp;"*"&amp;V8)&gt;0,"△","×"))</f>
        <v>×</v>
      </c>
      <c r="AF8" s="4"/>
      <c r="AG8" s="4"/>
      <c r="AH8" s="4"/>
      <c r="AI8" s="9"/>
    </row>
    <row r="9" spans="1:35" ht="14.25">
      <c r="A9" s="4" t="s">
        <v>353</v>
      </c>
      <c r="B9" s="4">
        <v>2</v>
      </c>
      <c r="C9" s="4">
        <v>3</v>
      </c>
      <c r="D9" s="4" t="s">
        <v>354</v>
      </c>
      <c r="E9" s="4" t="s">
        <v>355</v>
      </c>
      <c r="F9" s="8" t="s">
        <v>375</v>
      </c>
      <c r="G9" s="8" t="s">
        <v>376</v>
      </c>
      <c r="H9" s="4"/>
      <c r="I9" s="4" t="s">
        <v>333</v>
      </c>
      <c r="J9" s="4"/>
      <c r="K9" s="4"/>
      <c r="L9" s="4"/>
      <c r="M9" s="4"/>
      <c r="N9" s="4"/>
      <c r="O9" s="4"/>
      <c r="P9" s="4"/>
      <c r="Q9" s="4"/>
      <c r="R9" s="4" t="s">
        <v>377</v>
      </c>
      <c r="S9" s="7" t="s">
        <v>334</v>
      </c>
      <c r="T9" s="4">
        <v>63</v>
      </c>
      <c r="U9" s="8" t="s">
        <v>378</v>
      </c>
      <c r="V9" s="4">
        <v>2001</v>
      </c>
      <c r="W9" t="s">
        <v>372</v>
      </c>
      <c r="X9" t="s">
        <v>379</v>
      </c>
      <c r="Y9" t="s">
        <v>380</v>
      </c>
      <c r="Z9" s="10" t="s">
        <v>381</v>
      </c>
      <c r="AA9" s="4"/>
      <c r="AB9" s="4"/>
      <c r="AC9" s="4" t="str">
        <f t="shared" si="0"/>
        <v>PR/C.63(2001)015801</v>
      </c>
      <c r="AD9" s="4" t="str">
        <f t="shared" si="1"/>
        <v>L.E.Marcucci.2001</v>
      </c>
      <c r="AE9" s="42" t="str">
        <f>IF(COUNTIF(EXFOR!G$2,"*"&amp;AC9&amp;"*")&gt;0,"○",IF(COUNTIF(EXFOR!J$2,"*"&amp;W9&amp;"*"&amp;V9)&gt;0,"△","×"))</f>
        <v>×</v>
      </c>
      <c r="AF9" s="4"/>
      <c r="AG9" s="4"/>
      <c r="AH9" s="4"/>
      <c r="AI9" s="9"/>
    </row>
    <row r="10" spans="1:35" ht="14.25">
      <c r="A10" s="4" t="s">
        <v>353</v>
      </c>
      <c r="B10" s="4">
        <v>2</v>
      </c>
      <c r="C10" s="4">
        <v>3</v>
      </c>
      <c r="D10" s="4" t="s">
        <v>354</v>
      </c>
      <c r="E10" s="4" t="s">
        <v>355</v>
      </c>
      <c r="F10" s="8" t="s">
        <v>375</v>
      </c>
      <c r="G10" s="8" t="s">
        <v>376</v>
      </c>
      <c r="H10" s="4"/>
      <c r="I10" s="4" t="s">
        <v>333</v>
      </c>
      <c r="J10" s="4"/>
      <c r="K10" s="4"/>
      <c r="L10" s="4"/>
      <c r="M10" s="4"/>
      <c r="N10" s="4"/>
      <c r="O10" s="4"/>
      <c r="P10" s="4"/>
      <c r="Q10" s="4"/>
      <c r="R10" s="4" t="s">
        <v>382</v>
      </c>
      <c r="S10" s="7" t="s">
        <v>383</v>
      </c>
      <c r="T10" s="4">
        <v>84</v>
      </c>
      <c r="U10" s="8">
        <v>5959</v>
      </c>
      <c r="V10" s="4">
        <v>2000</v>
      </c>
      <c r="W10" t="s">
        <v>372</v>
      </c>
      <c r="X10" t="s">
        <v>384</v>
      </c>
      <c r="Y10" t="s">
        <v>385</v>
      </c>
      <c r="Z10" s="10" t="s">
        <v>386</v>
      </c>
      <c r="AA10" s="4"/>
      <c r="AB10" s="4"/>
      <c r="AC10" s="4" t="str">
        <f t="shared" si="0"/>
        <v>PRL.84(2000)5959</v>
      </c>
      <c r="AD10" s="4" t="str">
        <f t="shared" si="1"/>
        <v>L.E.Marcucci.2000</v>
      </c>
      <c r="AE10" s="42" t="str">
        <f>IF(COUNTIF(EXFOR!G$2,"*"&amp;AC10&amp;"*")&gt;0,"○",IF(COUNTIF(EXFOR!J$2,"*"&amp;W10&amp;"*"&amp;V10)&gt;0,"△","×"))</f>
        <v>×</v>
      </c>
      <c r="AF10" s="4"/>
      <c r="AG10" s="4"/>
      <c r="AH10" s="4"/>
      <c r="AI10" s="9"/>
    </row>
    <row r="11" spans="1:35" ht="15">
      <c r="A11" s="4" t="s">
        <v>353</v>
      </c>
      <c r="B11" s="4">
        <v>2</v>
      </c>
      <c r="C11" s="4">
        <v>3</v>
      </c>
      <c r="D11" s="4" t="s">
        <v>354</v>
      </c>
      <c r="E11" s="4" t="s">
        <v>355</v>
      </c>
      <c r="F11" s="8" t="s">
        <v>387</v>
      </c>
      <c r="G11" s="8"/>
      <c r="H11" s="4"/>
      <c r="I11" s="4" t="s">
        <v>333</v>
      </c>
      <c r="J11" s="4"/>
      <c r="K11" s="4"/>
      <c r="L11" s="4"/>
      <c r="M11" s="4"/>
      <c r="N11" s="4"/>
      <c r="O11" s="4"/>
      <c r="P11" s="4"/>
      <c r="Q11" s="4"/>
      <c r="R11" s="4" t="s">
        <v>388</v>
      </c>
      <c r="S11" s="7" t="s">
        <v>334</v>
      </c>
      <c r="T11" s="4">
        <v>60</v>
      </c>
      <c r="U11" s="8" t="s">
        <v>389</v>
      </c>
      <c r="V11" s="4">
        <v>1999</v>
      </c>
      <c r="W11" t="s">
        <v>390</v>
      </c>
      <c r="X11" t="s">
        <v>390</v>
      </c>
      <c r="Y11" t="s">
        <v>391</v>
      </c>
      <c r="Z11" s="10" t="s">
        <v>392</v>
      </c>
      <c r="AA11" s="4"/>
      <c r="AB11" s="4"/>
      <c r="AC11" s="4" t="str">
        <f t="shared" si="0"/>
        <v>PR/C.60(1999)022801</v>
      </c>
      <c r="AD11" s="4" t="str">
        <f t="shared" si="1"/>
        <v>C.J.Horowitz.1999</v>
      </c>
      <c r="AE11" s="42" t="str">
        <f>IF(COUNTIF(EXFOR!G$2,"*"&amp;AC11&amp;"*")&gt;0,"○",IF(COUNTIF(EXFOR!J$2,"*"&amp;W11&amp;"*"&amp;V11)&gt;0,"△","×"))</f>
        <v>×</v>
      </c>
      <c r="AF11" s="4"/>
      <c r="AG11" s="4"/>
      <c r="AH11" s="4"/>
      <c r="AI11" s="9"/>
    </row>
    <row r="12" spans="1:35" ht="12">
      <c r="A12" s="4" t="s">
        <v>353</v>
      </c>
      <c r="B12" s="4">
        <v>2</v>
      </c>
      <c r="C12" s="4">
        <v>3</v>
      </c>
      <c r="D12" s="4" t="s">
        <v>354</v>
      </c>
      <c r="E12" s="4" t="s">
        <v>355</v>
      </c>
      <c r="F12" s="8" t="s">
        <v>346</v>
      </c>
      <c r="G12" s="8"/>
      <c r="H12" s="4" t="s">
        <v>331</v>
      </c>
      <c r="I12" s="4"/>
      <c r="J12" s="4"/>
      <c r="K12" s="4"/>
      <c r="L12" s="4"/>
      <c r="M12" s="4"/>
      <c r="N12" s="4"/>
      <c r="O12" s="4"/>
      <c r="P12" s="4"/>
      <c r="Q12" s="4"/>
      <c r="R12" s="4" t="s">
        <v>393</v>
      </c>
      <c r="S12" s="7" t="s">
        <v>394</v>
      </c>
      <c r="T12" s="4">
        <v>436</v>
      </c>
      <c r="U12" s="8">
        <v>243</v>
      </c>
      <c r="V12" s="4">
        <v>1998</v>
      </c>
      <c r="W12" t="s">
        <v>395</v>
      </c>
      <c r="X12" t="s">
        <v>396</v>
      </c>
      <c r="Y12" t="s">
        <v>397</v>
      </c>
      <c r="Z12" s="10" t="s">
        <v>398</v>
      </c>
      <c r="AA12" s="4"/>
      <c r="AB12" s="4"/>
      <c r="AC12" s="4" t="str">
        <f t="shared" si="0"/>
        <v>PL/B.436(1998)243</v>
      </c>
      <c r="AD12" s="4" t="str">
        <f t="shared" si="1"/>
        <v>J.N.Bahcall.1998</v>
      </c>
      <c r="AE12" s="42" t="str">
        <f>IF(COUNTIF(EXFOR!G$2,"*"&amp;AC12&amp;"*")&gt;0,"○",IF(COUNTIF(EXFOR!J$2,"*"&amp;W12&amp;"*"&amp;V12)&gt;0,"△","×"))</f>
        <v>×</v>
      </c>
      <c r="AF12" s="4"/>
      <c r="AG12" s="4"/>
      <c r="AH12" s="4"/>
      <c r="AI12" s="9"/>
    </row>
    <row r="13" spans="1:35" ht="15">
      <c r="A13" s="4" t="s">
        <v>353</v>
      </c>
      <c r="B13" s="4">
        <v>2</v>
      </c>
      <c r="C13" s="4">
        <v>3</v>
      </c>
      <c r="D13" s="4" t="s">
        <v>354</v>
      </c>
      <c r="E13" s="4" t="s">
        <v>355</v>
      </c>
      <c r="F13" s="8" t="s">
        <v>346</v>
      </c>
      <c r="G13" s="8"/>
      <c r="H13" s="4" t="s">
        <v>333</v>
      </c>
      <c r="I13" s="4"/>
      <c r="J13" s="4"/>
      <c r="K13" s="4"/>
      <c r="L13" s="4"/>
      <c r="M13" s="4"/>
      <c r="N13" s="4"/>
      <c r="O13" s="4"/>
      <c r="P13" s="4"/>
      <c r="Q13" s="4"/>
      <c r="R13" s="4" t="s">
        <v>399</v>
      </c>
      <c r="S13" s="7" t="s">
        <v>334</v>
      </c>
      <c r="T13" s="4">
        <v>44</v>
      </c>
      <c r="U13" s="8">
        <v>619</v>
      </c>
      <c r="V13" s="4">
        <v>1991</v>
      </c>
      <c r="W13" t="s">
        <v>400</v>
      </c>
      <c r="X13" t="s">
        <v>401</v>
      </c>
      <c r="Y13" t="s">
        <v>402</v>
      </c>
      <c r="Z13" s="10" t="s">
        <v>1282</v>
      </c>
      <c r="AA13" s="4"/>
      <c r="AB13" s="4"/>
      <c r="AC13" s="4" t="str">
        <f t="shared" si="0"/>
        <v>PR/C.44(1991)619</v>
      </c>
      <c r="AD13" s="4" t="str">
        <f t="shared" si="1"/>
        <v>J.Carlson.1991</v>
      </c>
      <c r="AE13" s="42" t="str">
        <f>IF(COUNTIF(EXFOR!G$2,"*"&amp;AC13&amp;"*")&gt;0,"○",IF(COUNTIF(EXFOR!J$2,"*"&amp;W13&amp;"*"&amp;V13)&gt;0,"△","×"))</f>
        <v>×</v>
      </c>
      <c r="AF13" s="4"/>
      <c r="AG13" s="4"/>
      <c r="AH13" s="4"/>
      <c r="AI13" s="9"/>
    </row>
    <row r="14" spans="1:35" ht="15">
      <c r="A14" s="4" t="s">
        <v>353</v>
      </c>
      <c r="B14" s="4">
        <v>2</v>
      </c>
      <c r="C14" s="4">
        <v>3</v>
      </c>
      <c r="D14" s="4" t="s">
        <v>354</v>
      </c>
      <c r="E14" s="4" t="s">
        <v>355</v>
      </c>
      <c r="F14" s="8" t="s">
        <v>1283</v>
      </c>
      <c r="G14" s="8"/>
      <c r="H14" s="4" t="s">
        <v>1284</v>
      </c>
      <c r="I14" s="4"/>
      <c r="J14" s="4"/>
      <c r="K14" s="4"/>
      <c r="L14" s="4"/>
      <c r="M14" s="4"/>
      <c r="N14" s="4"/>
      <c r="O14" s="4"/>
      <c r="P14" s="4"/>
      <c r="Q14" s="4"/>
      <c r="R14" s="4" t="s">
        <v>1285</v>
      </c>
      <c r="S14" s="7" t="s">
        <v>1286</v>
      </c>
      <c r="T14" s="4">
        <v>272</v>
      </c>
      <c r="U14" s="8">
        <v>311</v>
      </c>
      <c r="V14" s="4">
        <v>1983</v>
      </c>
      <c r="W14" t="s">
        <v>1287</v>
      </c>
      <c r="X14" t="s">
        <v>1288</v>
      </c>
      <c r="Y14" t="s">
        <v>1289</v>
      </c>
      <c r="Z14" s="10" t="s">
        <v>1290</v>
      </c>
      <c r="AA14" s="4"/>
      <c r="AB14" s="4"/>
      <c r="AC14" s="4" t="str">
        <f t="shared" si="0"/>
        <v>AJ.272(1983)311</v>
      </c>
      <c r="AD14" s="4" t="str">
        <f t="shared" si="1"/>
        <v>P.E.Tegner.1983</v>
      </c>
      <c r="AE14" s="42" t="str">
        <f>IF(COUNTIF(EXFOR!G$2,"*"&amp;AC14&amp;"*")&gt;0,"○",IF(COUNTIF(EXFOR!J$2,"*"&amp;W14&amp;"*"&amp;V14)&gt;0,"△","×"))</f>
        <v>×</v>
      </c>
      <c r="AF14" s="4"/>
      <c r="AG14" s="4"/>
      <c r="AH14" s="4"/>
      <c r="AI14" s="9"/>
    </row>
    <row r="15" spans="1:35" ht="12">
      <c r="A15" s="4"/>
      <c r="B15" s="4"/>
      <c r="C15" s="4"/>
      <c r="D15" s="4"/>
      <c r="E15" s="4"/>
      <c r="F15" s="8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7"/>
      <c r="T15" s="4"/>
      <c r="U15" s="8"/>
      <c r="V15" s="4"/>
      <c r="W15"/>
      <c r="X15"/>
      <c r="Y15"/>
      <c r="Z15" s="10"/>
      <c r="AA15" s="4"/>
      <c r="AB15" s="4"/>
      <c r="AC15" s="4" t="str">
        <f t="shared" si="0"/>
        <v>.</v>
      </c>
      <c r="AD15" s="4" t="str">
        <f t="shared" si="1"/>
        <v>.</v>
      </c>
      <c r="AE15" s="42"/>
      <c r="AF15" s="4"/>
      <c r="AG15" s="4"/>
      <c r="AH15" s="4"/>
      <c r="AI15" s="9"/>
    </row>
    <row r="16" spans="1:35" ht="14.25">
      <c r="A16" s="4" t="s">
        <v>1291</v>
      </c>
      <c r="B16" s="4">
        <v>2</v>
      </c>
      <c r="C16" s="4">
        <v>3</v>
      </c>
      <c r="D16" s="4" t="s">
        <v>1292</v>
      </c>
      <c r="E16" s="4" t="s">
        <v>354</v>
      </c>
      <c r="F16" s="8" t="s">
        <v>1293</v>
      </c>
      <c r="G16" s="8" t="s">
        <v>1294</v>
      </c>
      <c r="H16" s="4" t="s">
        <v>333</v>
      </c>
      <c r="I16" s="4"/>
      <c r="J16" s="4"/>
      <c r="K16" s="4"/>
      <c r="L16" s="4"/>
      <c r="M16" s="4"/>
      <c r="N16" s="4"/>
      <c r="O16" s="4"/>
      <c r="P16" s="4"/>
      <c r="Q16" s="4"/>
      <c r="R16" s="4" t="s">
        <v>1295</v>
      </c>
      <c r="S16" s="7" t="s">
        <v>1296</v>
      </c>
      <c r="T16" s="4"/>
      <c r="U16" s="8"/>
      <c r="V16" s="4">
        <v>2007</v>
      </c>
      <c r="W16" t="s">
        <v>1297</v>
      </c>
      <c r="X16" t="s">
        <v>1298</v>
      </c>
      <c r="Y16" t="s">
        <v>1299</v>
      </c>
      <c r="Z16" s="10" t="s">
        <v>1300</v>
      </c>
      <c r="AA16" s="4"/>
      <c r="AB16" s="4"/>
      <c r="AC16" s="4" t="str">
        <f t="shared" si="0"/>
        <v>Proc.17th International Spin Physics Symposium, Kyoto, Japan, 2-7 Oct. 2006, K.Imai, T.Murakami, N.Saito, K.Tanida, Eds. p.785 (2007); AIP Conf.Proc. 915 (2007).(2007)</v>
      </c>
      <c r="AD16" s="4" t="str">
        <f t="shared" si="1"/>
        <v>S.Gojuki.2007</v>
      </c>
      <c r="AE16" s="42" t="str">
        <f>IF(COUNTIF(EXFOR!G$3:G$24,"*"&amp;AC16&amp;"*")&gt;0,"○",IF(COUNTIF(EXFOR!J$3:J$24,"*"&amp;W16&amp;"*"&amp;V16)&gt;0,"△","×"))</f>
        <v>×</v>
      </c>
      <c r="AF16" s="4"/>
      <c r="AG16" s="4"/>
      <c r="AH16" s="4"/>
      <c r="AI16" s="9"/>
    </row>
    <row r="17" spans="1:35" ht="14.25">
      <c r="A17" s="4" t="s">
        <v>1291</v>
      </c>
      <c r="B17" s="4">
        <v>2</v>
      </c>
      <c r="C17" s="4">
        <v>3</v>
      </c>
      <c r="D17" s="4" t="s">
        <v>1292</v>
      </c>
      <c r="E17" s="4" t="s">
        <v>354</v>
      </c>
      <c r="F17" s="8" t="s">
        <v>1301</v>
      </c>
      <c r="G17" s="8" t="s">
        <v>1302</v>
      </c>
      <c r="H17" s="4"/>
      <c r="I17" s="4" t="s">
        <v>331</v>
      </c>
      <c r="J17" s="4"/>
      <c r="K17" s="4"/>
      <c r="L17" s="4"/>
      <c r="M17" s="4"/>
      <c r="N17" s="4"/>
      <c r="O17" s="4"/>
      <c r="P17" s="4"/>
      <c r="Q17" s="4"/>
      <c r="R17" s="4" t="s">
        <v>1303</v>
      </c>
      <c r="S17" s="7" t="s">
        <v>334</v>
      </c>
      <c r="T17" s="4">
        <v>75</v>
      </c>
      <c r="U17" s="8" t="s">
        <v>1304</v>
      </c>
      <c r="V17" s="4">
        <v>2007</v>
      </c>
      <c r="W17" t="s">
        <v>1305</v>
      </c>
      <c r="X17" t="s">
        <v>1305</v>
      </c>
      <c r="Y17" t="s">
        <v>1306</v>
      </c>
      <c r="Z17" s="10" t="s">
        <v>1307</v>
      </c>
      <c r="AA17" s="4"/>
      <c r="AB17" s="4"/>
      <c r="AC17" s="4" t="str">
        <f t="shared" si="0"/>
        <v>PR/C.75(2007)027601</v>
      </c>
      <c r="AD17" s="4" t="str">
        <f t="shared" si="1"/>
        <v>F.C.Barker.2007</v>
      </c>
      <c r="AE17" s="42" t="str">
        <f>IF(COUNTIF(EXFOR!G$3:G$24,"*"&amp;AC17&amp;"*")&gt;0,"○",IF(COUNTIF(EXFOR!J$3:J$24,"*"&amp;W17&amp;"*"&amp;V17)&gt;0,"△","×"))</f>
        <v>×</v>
      </c>
      <c r="AF17" s="4"/>
      <c r="AG17" s="4"/>
      <c r="AH17" s="4"/>
      <c r="AI17" s="9"/>
    </row>
    <row r="18" spans="1:35" ht="15">
      <c r="A18" s="4" t="s">
        <v>1291</v>
      </c>
      <c r="B18" s="4">
        <v>2</v>
      </c>
      <c r="C18" s="4">
        <v>3</v>
      </c>
      <c r="D18" s="4" t="s">
        <v>1292</v>
      </c>
      <c r="E18" s="4" t="s">
        <v>354</v>
      </c>
      <c r="F18" s="8" t="s">
        <v>1308</v>
      </c>
      <c r="G18" s="8"/>
      <c r="H18" s="4"/>
      <c r="I18" s="4"/>
      <c r="J18" s="4" t="s">
        <v>1309</v>
      </c>
      <c r="K18" s="4"/>
      <c r="L18" s="4" t="s">
        <v>1309</v>
      </c>
      <c r="M18" s="4"/>
      <c r="N18" s="4"/>
      <c r="O18" s="4"/>
      <c r="P18" s="4"/>
      <c r="Q18" s="4"/>
      <c r="R18" s="4" t="s">
        <v>1310</v>
      </c>
      <c r="S18" s="7" t="s">
        <v>1311</v>
      </c>
      <c r="T18" s="4">
        <v>38</v>
      </c>
      <c r="U18" s="8">
        <v>455</v>
      </c>
      <c r="V18" s="4">
        <v>2006</v>
      </c>
      <c r="W18" t="s">
        <v>1312</v>
      </c>
      <c r="X18" t="s">
        <v>1313</v>
      </c>
      <c r="Y18" t="s">
        <v>1314</v>
      </c>
      <c r="Z18" s="10" t="s">
        <v>1315</v>
      </c>
      <c r="AA18" s="4"/>
      <c r="AB18" s="4"/>
      <c r="AC18" s="4" t="str">
        <f t="shared" si="0"/>
        <v> Eur.Phys.J. D.38(2006)455</v>
      </c>
      <c r="AD18" s="4" t="str">
        <f t="shared" si="1"/>
        <v>V.M.Bystritsky.2006</v>
      </c>
      <c r="AE18" s="42" t="str">
        <f>IF(COUNTIF(EXFOR!G$3:G$24,"*"&amp;AC18&amp;"*")&gt;0,"○",IF(COUNTIF(EXFOR!J$3:J$24,"*"&amp;W18&amp;"*"&amp;V18)&gt;0,"△","×"))</f>
        <v>×</v>
      </c>
      <c r="AF18" s="4"/>
      <c r="AG18" s="4"/>
      <c r="AH18" s="4"/>
      <c r="AI18" s="9"/>
    </row>
    <row r="19" spans="1:35" ht="12">
      <c r="A19" s="4" t="s">
        <v>1291</v>
      </c>
      <c r="B19" s="4">
        <v>2</v>
      </c>
      <c r="C19" s="4">
        <v>3</v>
      </c>
      <c r="D19" s="4" t="s">
        <v>1292</v>
      </c>
      <c r="E19" s="4" t="s">
        <v>354</v>
      </c>
      <c r="F19" s="8"/>
      <c r="G19" s="8" t="s">
        <v>1316</v>
      </c>
      <c r="H19" s="4"/>
      <c r="I19" s="4" t="s">
        <v>331</v>
      </c>
      <c r="J19" s="4" t="s">
        <v>331</v>
      </c>
      <c r="K19" s="4"/>
      <c r="L19" s="4"/>
      <c r="M19" s="4"/>
      <c r="N19" s="4"/>
      <c r="O19" s="4"/>
      <c r="P19" s="4"/>
      <c r="Q19" s="4"/>
      <c r="R19" s="4" t="s">
        <v>1317</v>
      </c>
      <c r="S19" s="7" t="s">
        <v>342</v>
      </c>
      <c r="T19" s="4">
        <v>758</v>
      </c>
      <c r="U19" s="8" t="s">
        <v>1318</v>
      </c>
      <c r="V19" s="4">
        <v>2005</v>
      </c>
      <c r="W19" t="s">
        <v>1319</v>
      </c>
      <c r="X19" t="s">
        <v>1320</v>
      </c>
      <c r="Y19" t="s">
        <v>1321</v>
      </c>
      <c r="Z19" s="10" t="s">
        <v>1322</v>
      </c>
      <c r="AA19" s="4"/>
      <c r="AB19" s="4"/>
      <c r="AC19" s="4" t="str">
        <f t="shared" si="0"/>
        <v>NP/A.758(2005)783c</v>
      </c>
      <c r="AD19" s="4" t="str">
        <f t="shared" si="1"/>
        <v>P.Descouvemont.2005</v>
      </c>
      <c r="AE19" s="42" t="str">
        <f>IF(COUNTIF(EXFOR!G$3:G$24,"*"&amp;AC19&amp;"*")&gt;0,"○",IF(COUNTIF(EXFOR!J$3:J$24,"*"&amp;W19&amp;"*"&amp;V19)&gt;0,"△","×"))</f>
        <v>×</v>
      </c>
      <c r="AF19" s="4"/>
      <c r="AG19" s="4"/>
      <c r="AH19" s="4"/>
      <c r="AI19" s="9"/>
    </row>
    <row r="20" spans="1:35" ht="14.25">
      <c r="A20" s="4" t="s">
        <v>1291</v>
      </c>
      <c r="B20" s="4">
        <v>2</v>
      </c>
      <c r="C20" s="4">
        <v>3</v>
      </c>
      <c r="D20" s="4" t="s">
        <v>1292</v>
      </c>
      <c r="E20" s="4" t="s">
        <v>354</v>
      </c>
      <c r="F20" s="8"/>
      <c r="G20" s="8" t="s">
        <v>1323</v>
      </c>
      <c r="H20" s="4" t="s">
        <v>333</v>
      </c>
      <c r="I20" s="4"/>
      <c r="J20" s="4"/>
      <c r="K20" s="4"/>
      <c r="L20" s="4"/>
      <c r="M20" s="4"/>
      <c r="N20" s="4"/>
      <c r="O20" s="4"/>
      <c r="P20" s="4"/>
      <c r="Q20" s="4"/>
      <c r="R20" s="4" t="s">
        <v>1053</v>
      </c>
      <c r="S20" s="7" t="s">
        <v>1054</v>
      </c>
      <c r="T20" s="4">
        <v>154</v>
      </c>
      <c r="U20" s="8">
        <v>285</v>
      </c>
      <c r="V20" s="4">
        <v>2004</v>
      </c>
      <c r="W20" t="s">
        <v>1055</v>
      </c>
      <c r="X20" t="s">
        <v>1056</v>
      </c>
      <c r="Y20" t="s">
        <v>1057</v>
      </c>
      <c r="Z20" s="4"/>
      <c r="AA20" s="4"/>
      <c r="AB20" s="4"/>
      <c r="AC20" s="4" t="str">
        <f t="shared" si="0"/>
        <v> Prog.Theor.Phys.(Kyoto), Suppl..154(2004)285</v>
      </c>
      <c r="AD20" s="4" t="str">
        <f t="shared" si="1"/>
        <v>S.Oryu.2004</v>
      </c>
      <c r="AE20" s="42" t="str">
        <f>IF(COUNTIF(EXFOR!G$3:G$24,"*"&amp;AC20&amp;"*")&gt;0,"○",IF(COUNTIF(EXFOR!J$3:J$24,"*"&amp;W20&amp;"*"&amp;V20)&gt;0,"△","×"))</f>
        <v>×</v>
      </c>
      <c r="AF20" s="4"/>
      <c r="AG20" s="4"/>
      <c r="AH20" s="4"/>
      <c r="AI20" s="9"/>
    </row>
    <row r="21" spans="1:35" ht="12">
      <c r="A21" s="4" t="s">
        <v>1291</v>
      </c>
      <c r="B21" s="4">
        <v>2</v>
      </c>
      <c r="C21" s="4">
        <v>3</v>
      </c>
      <c r="D21" s="4" t="s">
        <v>1292</v>
      </c>
      <c r="E21" s="4" t="s">
        <v>354</v>
      </c>
      <c r="F21" s="8" t="s">
        <v>346</v>
      </c>
      <c r="G21" s="8"/>
      <c r="H21" s="4" t="s">
        <v>331</v>
      </c>
      <c r="I21" s="4" t="s">
        <v>1284</v>
      </c>
      <c r="J21" s="4" t="s">
        <v>1284</v>
      </c>
      <c r="K21" s="4"/>
      <c r="L21" s="4"/>
      <c r="M21" s="4"/>
      <c r="N21" s="4"/>
      <c r="O21" s="4"/>
      <c r="P21" s="4"/>
      <c r="Q21" s="4"/>
      <c r="R21" s="4" t="s">
        <v>1058</v>
      </c>
      <c r="S21" s="7" t="s">
        <v>1059</v>
      </c>
      <c r="T21" s="4">
        <v>88</v>
      </c>
      <c r="U21" s="8">
        <v>203</v>
      </c>
      <c r="V21" s="4">
        <v>2004</v>
      </c>
      <c r="W21" t="s">
        <v>1319</v>
      </c>
      <c r="X21" t="s">
        <v>1320</v>
      </c>
      <c r="Y21" t="s">
        <v>1060</v>
      </c>
      <c r="Z21" s="10" t="s">
        <v>1061</v>
      </c>
      <c r="AA21" s="4"/>
      <c r="AB21" s="4"/>
      <c r="AC21" s="4" t="str">
        <f t="shared" si="0"/>
        <v> At.Data Nucl.Data Tables.88(2004)203</v>
      </c>
      <c r="AD21" s="4" t="str">
        <f t="shared" si="1"/>
        <v>P.Descouvemont.2004</v>
      </c>
      <c r="AE21" s="42" t="str">
        <f>IF(COUNTIF(EXFOR!G$3:G$24,"*"&amp;AC21&amp;"*")&gt;0,"○",IF(COUNTIF(EXFOR!J$3:J$24,"*"&amp;W21&amp;"*"&amp;V21)&gt;0,"△","×"))</f>
        <v>×</v>
      </c>
      <c r="AF21" s="4"/>
      <c r="AG21" s="4"/>
      <c r="AH21" s="4"/>
      <c r="AI21" s="9"/>
    </row>
    <row r="22" spans="1:35" ht="14.25">
      <c r="A22" s="4" t="s">
        <v>1291</v>
      </c>
      <c r="B22" s="4">
        <v>2</v>
      </c>
      <c r="C22" s="4">
        <v>3</v>
      </c>
      <c r="D22" s="4" t="s">
        <v>1292</v>
      </c>
      <c r="E22" s="4" t="s">
        <v>354</v>
      </c>
      <c r="F22" s="8" t="s">
        <v>1062</v>
      </c>
      <c r="G22" s="8" t="s">
        <v>1063</v>
      </c>
      <c r="H22" s="4" t="s">
        <v>1064</v>
      </c>
      <c r="I22" s="4"/>
      <c r="J22" s="4"/>
      <c r="K22" s="4"/>
      <c r="L22" s="4"/>
      <c r="M22" s="4"/>
      <c r="N22" s="4"/>
      <c r="O22" s="4"/>
      <c r="P22" s="4"/>
      <c r="Q22" s="4"/>
      <c r="R22" s="4" t="s">
        <v>1065</v>
      </c>
      <c r="S22" s="7" t="s">
        <v>334</v>
      </c>
      <c r="T22" s="4">
        <v>69</v>
      </c>
      <c r="U22" s="8" t="s">
        <v>1066</v>
      </c>
      <c r="V22" s="4">
        <v>2004</v>
      </c>
      <c r="W22" t="s">
        <v>1067</v>
      </c>
      <c r="X22" t="s">
        <v>1068</v>
      </c>
      <c r="Y22" t="s">
        <v>1069</v>
      </c>
      <c r="Z22" s="10" t="s">
        <v>1070</v>
      </c>
      <c r="AA22" s="4"/>
      <c r="AB22" s="4"/>
      <c r="AC22" s="4" t="str">
        <f t="shared" si="0"/>
        <v>PR/C.69(2004)024608</v>
      </c>
      <c r="AD22" s="4" t="str">
        <f t="shared" si="1"/>
        <v>B.Braizinha.2004</v>
      </c>
      <c r="AE22" s="42" t="str">
        <f>IF(COUNTIF(EXFOR!G$3:G$24,"*"&amp;AC22&amp;"*")&gt;0,"○",IF(COUNTIF(EXFOR!J$3:J$24,"*"&amp;W22&amp;"*"&amp;V22)&gt;0,"△","×"))</f>
        <v>×</v>
      </c>
      <c r="AF22" s="4"/>
      <c r="AG22" s="4"/>
      <c r="AH22" s="4"/>
      <c r="AI22" s="9"/>
    </row>
    <row r="23" spans="1:35" ht="12">
      <c r="A23" s="4" t="s">
        <v>1291</v>
      </c>
      <c r="B23" s="4">
        <v>2</v>
      </c>
      <c r="C23" s="4">
        <v>3</v>
      </c>
      <c r="D23" s="4" t="s">
        <v>1292</v>
      </c>
      <c r="E23" s="4" t="s">
        <v>354</v>
      </c>
      <c r="F23" s="8" t="s">
        <v>1071</v>
      </c>
      <c r="G23" s="8" t="s">
        <v>1072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1073</v>
      </c>
      <c r="S23" s="7" t="s">
        <v>334</v>
      </c>
      <c r="T23" s="4">
        <v>68</v>
      </c>
      <c r="U23" s="8" t="s">
        <v>1074</v>
      </c>
      <c r="V23" s="4">
        <v>2003</v>
      </c>
      <c r="W23" t="s">
        <v>1075</v>
      </c>
      <c r="X23" t="s">
        <v>1076</v>
      </c>
      <c r="Y23" t="s">
        <v>1077</v>
      </c>
      <c r="Z23" s="10" t="s">
        <v>1078</v>
      </c>
      <c r="AA23" s="4"/>
      <c r="AB23" s="4"/>
      <c r="AC23" s="4" t="str">
        <f t="shared" si="0"/>
        <v>PR/C.68(2003)048801</v>
      </c>
      <c r="AD23" s="4" t="str">
        <f t="shared" si="1"/>
        <v>K.Hagino.2003</v>
      </c>
      <c r="AE23" s="42" t="str">
        <f>IF(COUNTIF(EXFOR!G$3:G$24,"*"&amp;AC23&amp;"*")&gt;0,"○",IF(COUNTIF(EXFOR!J$3:J$24,"*"&amp;W23&amp;"*"&amp;V23)&gt;0,"△","×"))</f>
        <v>×</v>
      </c>
      <c r="AF23" s="4"/>
      <c r="AG23" s="4"/>
      <c r="AH23" s="4"/>
      <c r="AI23" s="9"/>
    </row>
    <row r="24" spans="1:35" ht="14.25">
      <c r="A24" s="4" t="s">
        <v>1291</v>
      </c>
      <c r="B24" s="4">
        <v>2</v>
      </c>
      <c r="C24" s="4">
        <v>3</v>
      </c>
      <c r="D24" s="4" t="s">
        <v>1292</v>
      </c>
      <c r="E24" s="4" t="s">
        <v>354</v>
      </c>
      <c r="F24" s="8" t="s">
        <v>1079</v>
      </c>
      <c r="G24" s="8" t="s">
        <v>1080</v>
      </c>
      <c r="H24" s="4" t="s">
        <v>333</v>
      </c>
      <c r="I24" s="4"/>
      <c r="J24" s="4"/>
      <c r="K24" s="4"/>
      <c r="L24" s="4"/>
      <c r="M24" s="4"/>
      <c r="N24" s="4"/>
      <c r="O24" s="4"/>
      <c r="P24" s="4"/>
      <c r="Q24" s="4"/>
      <c r="R24" s="4" t="s">
        <v>1081</v>
      </c>
      <c r="S24" s="7" t="s">
        <v>1082</v>
      </c>
      <c r="T24" s="4">
        <v>18</v>
      </c>
      <c r="U24" s="8">
        <v>302</v>
      </c>
      <c r="V24" s="4">
        <v>2003</v>
      </c>
      <c r="W24" t="s">
        <v>1297</v>
      </c>
      <c r="X24" t="s">
        <v>1083</v>
      </c>
      <c r="Y24" t="s">
        <v>1084</v>
      </c>
      <c r="Z24" s="10" t="s">
        <v>1085</v>
      </c>
      <c r="AA24" s="4"/>
      <c r="AB24" s="4"/>
      <c r="AC24" s="4" t="str">
        <f t="shared" si="0"/>
        <v>MPL/A.18(2003)302</v>
      </c>
      <c r="AD24" s="4" t="str">
        <f t="shared" si="1"/>
        <v>S.Gojuki.2003</v>
      </c>
      <c r="AE24" s="42" t="str">
        <f>IF(COUNTIF(EXFOR!G$3:G$24,"*"&amp;AC24&amp;"*")&gt;0,"○",IF(COUNTIF(EXFOR!J$3:J$24,"*"&amp;W24&amp;"*"&amp;V24)&gt;0,"△","×"))</f>
        <v>×</v>
      </c>
      <c r="AF24" s="4"/>
      <c r="AG24" s="4"/>
      <c r="AH24" s="4"/>
      <c r="AI24" s="9"/>
    </row>
    <row r="25" spans="1:35" ht="14.25">
      <c r="A25" s="4" t="s">
        <v>1291</v>
      </c>
      <c r="B25" s="4">
        <v>2</v>
      </c>
      <c r="C25" s="4">
        <v>3</v>
      </c>
      <c r="D25" s="4" t="s">
        <v>1292</v>
      </c>
      <c r="E25" s="4" t="s">
        <v>354</v>
      </c>
      <c r="F25" s="8" t="s">
        <v>1086</v>
      </c>
      <c r="G25" s="8" t="s">
        <v>1087</v>
      </c>
      <c r="H25" s="4" t="s">
        <v>1064</v>
      </c>
      <c r="I25" s="4"/>
      <c r="J25" s="4"/>
      <c r="K25" s="4"/>
      <c r="L25" s="4"/>
      <c r="M25" s="4"/>
      <c r="N25" s="4"/>
      <c r="O25" s="4"/>
      <c r="P25" s="4"/>
      <c r="Q25" s="4"/>
      <c r="R25" s="4" t="s">
        <v>1088</v>
      </c>
      <c r="S25" s="7" t="s">
        <v>394</v>
      </c>
      <c r="T25" s="4">
        <v>533</v>
      </c>
      <c r="U25" s="8">
        <v>1</v>
      </c>
      <c r="V25" s="4">
        <v>2002</v>
      </c>
      <c r="W25" t="s">
        <v>1089</v>
      </c>
      <c r="X25" t="s">
        <v>1090</v>
      </c>
      <c r="Y25" s="11" t="s">
        <v>1091</v>
      </c>
      <c r="Z25" s="10" t="s">
        <v>1092</v>
      </c>
      <c r="AA25" s="4"/>
      <c r="AB25" s="4"/>
      <c r="AC25" s="4" t="str">
        <f t="shared" si="0"/>
        <v>PL/B.533(2002)1</v>
      </c>
      <c r="AD25" s="4" t="str">
        <f t="shared" si="1"/>
        <v>T.Uesaka.2002</v>
      </c>
      <c r="AE25" s="42" t="str">
        <f>IF(COUNTIF(EXFOR!G$3:G$24,"*"&amp;AC25&amp;"*")&gt;0,"○",IF(COUNTIF(EXFOR!J$3:J$24,"*"&amp;W25&amp;"*"&amp;V25)&gt;0,"△","×"))</f>
        <v>×</v>
      </c>
      <c r="AF25" s="4"/>
      <c r="AG25" s="4"/>
      <c r="AH25" s="4"/>
      <c r="AI25" s="9"/>
    </row>
    <row r="26" spans="1:35" ht="12">
      <c r="A26" s="4" t="s">
        <v>1291</v>
      </c>
      <c r="B26" s="4">
        <v>2</v>
      </c>
      <c r="C26" s="4">
        <v>3</v>
      </c>
      <c r="D26" s="4" t="s">
        <v>1292</v>
      </c>
      <c r="E26" s="4" t="s">
        <v>354</v>
      </c>
      <c r="F26" s="8" t="s">
        <v>1093</v>
      </c>
      <c r="G26" s="8"/>
      <c r="H26" s="4"/>
      <c r="I26" s="4"/>
      <c r="J26" s="4"/>
      <c r="K26" s="4"/>
      <c r="L26" s="4"/>
      <c r="M26" s="4"/>
      <c r="N26" s="4"/>
      <c r="O26" s="4"/>
      <c r="P26" s="4"/>
      <c r="Q26" s="4"/>
      <c r="R26" s="4" t="s">
        <v>1094</v>
      </c>
      <c r="S26" s="7" t="s">
        <v>334</v>
      </c>
      <c r="T26" s="4">
        <v>66</v>
      </c>
      <c r="U26" s="8" t="s">
        <v>1095</v>
      </c>
      <c r="V26" s="4">
        <v>2002</v>
      </c>
      <c r="W26" t="s">
        <v>1075</v>
      </c>
      <c r="X26" t="s">
        <v>1096</v>
      </c>
      <c r="Y26" t="s">
        <v>1097</v>
      </c>
      <c r="Z26" s="10" t="s">
        <v>1098</v>
      </c>
      <c r="AA26" s="4"/>
      <c r="AB26" s="4"/>
      <c r="AC26" s="4" t="str">
        <f t="shared" si="0"/>
        <v>PR/C.66(2002)055801</v>
      </c>
      <c r="AD26" s="4" t="str">
        <f t="shared" si="1"/>
        <v>K.Hagino.2002</v>
      </c>
      <c r="AE26" s="42" t="str">
        <f>IF(COUNTIF(EXFOR!G$3:G$24,"*"&amp;AC26&amp;"*")&gt;0,"○",IF(COUNTIF(EXFOR!J$3:J$24,"*"&amp;W26&amp;"*"&amp;V26)&gt;0,"△","×"))</f>
        <v>×</v>
      </c>
      <c r="AF26" s="4"/>
      <c r="AG26" s="4"/>
      <c r="AH26" s="4"/>
      <c r="AI26" s="9"/>
    </row>
    <row r="27" spans="1:35" ht="15">
      <c r="A27" s="4" t="s">
        <v>1291</v>
      </c>
      <c r="B27" s="4">
        <v>2</v>
      </c>
      <c r="C27" s="4">
        <v>3</v>
      </c>
      <c r="D27" s="4" t="s">
        <v>1292</v>
      </c>
      <c r="E27" s="4" t="s">
        <v>354</v>
      </c>
      <c r="F27" s="8" t="s">
        <v>1099</v>
      </c>
      <c r="G27" s="8" t="s">
        <v>1100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 t="s">
        <v>1101</v>
      </c>
      <c r="S27" s="7" t="s">
        <v>334</v>
      </c>
      <c r="T27" s="4">
        <v>66</v>
      </c>
      <c r="U27" s="8" t="s">
        <v>1102</v>
      </c>
      <c r="V27" s="4">
        <v>2002</v>
      </c>
      <c r="W27" t="s">
        <v>1103</v>
      </c>
      <c r="X27" t="s">
        <v>1104</v>
      </c>
      <c r="Y27" t="s">
        <v>1105</v>
      </c>
      <c r="Z27" s="10" t="s">
        <v>1106</v>
      </c>
      <c r="AA27" s="4"/>
      <c r="AB27" s="4"/>
      <c r="AC27" s="4" t="str">
        <f t="shared" si="0"/>
        <v>PR/C.66(2002)057601</v>
      </c>
      <c r="AD27" s="4" t="str">
        <f t="shared" si="1"/>
        <v>K.A.Fletcher.2002</v>
      </c>
      <c r="AE27" s="42" t="str">
        <f>IF(COUNTIF(EXFOR!G$3:G$24,"*"&amp;AC27&amp;"*")&gt;0,"○",IF(COUNTIF(EXFOR!J$3:J$24,"*"&amp;W27&amp;"*"&amp;V27)&gt;0,"△","×"))</f>
        <v>×</v>
      </c>
      <c r="AF27" s="4"/>
      <c r="AG27" s="4"/>
      <c r="AH27" s="4"/>
      <c r="AI27" s="9"/>
    </row>
    <row r="28" spans="1:35" ht="12">
      <c r="A28" s="4" t="s">
        <v>1291</v>
      </c>
      <c r="B28" s="4">
        <v>2</v>
      </c>
      <c r="C28" s="4">
        <v>3</v>
      </c>
      <c r="D28" s="4" t="s">
        <v>1292</v>
      </c>
      <c r="E28" s="4" t="s">
        <v>354</v>
      </c>
      <c r="F28" s="8" t="s">
        <v>346</v>
      </c>
      <c r="G28" s="8"/>
      <c r="H28" s="4" t="s">
        <v>331</v>
      </c>
      <c r="I28" s="4"/>
      <c r="J28" s="4"/>
      <c r="K28" s="4"/>
      <c r="L28" s="4"/>
      <c r="M28" s="4"/>
      <c r="N28" s="4"/>
      <c r="O28" s="4"/>
      <c r="P28" s="4"/>
      <c r="Q28" s="4"/>
      <c r="R28" s="4" t="s">
        <v>1107</v>
      </c>
      <c r="S28" s="7" t="s">
        <v>342</v>
      </c>
      <c r="T28" s="4">
        <v>707</v>
      </c>
      <c r="U28" s="8" t="s">
        <v>1108</v>
      </c>
      <c r="V28" s="4">
        <v>2002</v>
      </c>
      <c r="W28" t="s">
        <v>1305</v>
      </c>
      <c r="X28" t="s">
        <v>1305</v>
      </c>
      <c r="Y28" t="s">
        <v>489</v>
      </c>
      <c r="Z28" s="10" t="s">
        <v>490</v>
      </c>
      <c r="AA28" s="4"/>
      <c r="AB28" s="4"/>
      <c r="AC28" s="4" t="str">
        <f t="shared" si="0"/>
        <v>NP/A.707(2002)277</v>
      </c>
      <c r="AD28" s="4" t="str">
        <f t="shared" si="1"/>
        <v>F.C.Barker.2002</v>
      </c>
      <c r="AE28" s="42" t="str">
        <f>IF(COUNTIF(EXFOR!G$3:G$24,"*"&amp;AC28&amp;"*")&gt;0,"○",IF(COUNTIF(EXFOR!J$3:J$24,"*"&amp;W28&amp;"*"&amp;V28)&gt;0,"△","×"))</f>
        <v>×</v>
      </c>
      <c r="AF28" s="4"/>
      <c r="AG28" s="4"/>
      <c r="AH28" s="4"/>
      <c r="AI28" s="9"/>
    </row>
    <row r="29" spans="1:35" ht="14.25">
      <c r="A29" s="4" t="s">
        <v>1291</v>
      </c>
      <c r="B29" s="4">
        <v>2</v>
      </c>
      <c r="C29" s="4">
        <v>3</v>
      </c>
      <c r="D29" s="4" t="s">
        <v>1292</v>
      </c>
      <c r="E29" s="4" t="s">
        <v>354</v>
      </c>
      <c r="F29" s="8" t="s">
        <v>1086</v>
      </c>
      <c r="G29" s="8" t="s">
        <v>1087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491</v>
      </c>
      <c r="S29" s="7" t="s">
        <v>342</v>
      </c>
      <c r="T29" s="4">
        <v>684</v>
      </c>
      <c r="U29" s="8" t="s">
        <v>492</v>
      </c>
      <c r="V29" s="4">
        <v>2001</v>
      </c>
      <c r="W29" t="s">
        <v>1089</v>
      </c>
      <c r="X29" t="s">
        <v>493</v>
      </c>
      <c r="Y29" s="11" t="s">
        <v>494</v>
      </c>
      <c r="Z29" s="10" t="s">
        <v>495</v>
      </c>
      <c r="AA29" s="4"/>
      <c r="AB29" s="4"/>
      <c r="AC29" s="4" t="str">
        <f t="shared" si="0"/>
        <v>NP/A.684(2001)606c</v>
      </c>
      <c r="AD29" s="4" t="str">
        <f t="shared" si="1"/>
        <v>T.Uesaka.2001</v>
      </c>
      <c r="AE29" s="42" t="str">
        <f>IF(COUNTIF(EXFOR!G$3:G$24,"*"&amp;AC29&amp;"*")&gt;0,"○",IF(COUNTIF(EXFOR!J$3:J$24,"*"&amp;W29&amp;"*"&amp;V29)&gt;0,"△","×"))</f>
        <v>×</v>
      </c>
      <c r="AF29" s="4"/>
      <c r="AG29" s="4"/>
      <c r="AH29" s="4"/>
      <c r="AI29" s="9"/>
    </row>
    <row r="30" spans="1:35" ht="14.25">
      <c r="A30" s="4" t="s">
        <v>1291</v>
      </c>
      <c r="B30" s="4">
        <v>2</v>
      </c>
      <c r="C30" s="4">
        <v>3</v>
      </c>
      <c r="D30" s="4" t="s">
        <v>1292</v>
      </c>
      <c r="E30" s="4" t="s">
        <v>354</v>
      </c>
      <c r="F30" s="8" t="s">
        <v>369</v>
      </c>
      <c r="G30" s="8" t="s">
        <v>496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 t="s">
        <v>497</v>
      </c>
      <c r="S30" s="7" t="s">
        <v>498</v>
      </c>
      <c r="T30" s="4">
        <v>10</v>
      </c>
      <c r="U30" s="8" t="s">
        <v>499</v>
      </c>
      <c r="V30" s="4">
        <v>2001</v>
      </c>
      <c r="W30" t="s">
        <v>500</v>
      </c>
      <c r="X30" t="s">
        <v>501</v>
      </c>
      <c r="Y30" t="s">
        <v>502</v>
      </c>
      <c r="Z30" s="10" t="s">
        <v>503</v>
      </c>
      <c r="AA30" s="4"/>
      <c r="AB30" s="4"/>
      <c r="AC30" s="4" t="str">
        <f t="shared" si="0"/>
        <v>EPJ/A.10(2001)487</v>
      </c>
      <c r="AD30" s="4" t="str">
        <f t="shared" si="1"/>
        <v>F.Raiola.2001</v>
      </c>
      <c r="AE30" s="42" t="str">
        <f>IF(COUNTIF(EXFOR!G$3:G$24,"*"&amp;AC30&amp;"*")&gt;0,"○",IF(COUNTIF(EXFOR!J$3:J$24,"*"&amp;W30&amp;"*"&amp;V30)&gt;0,"△","×"))</f>
        <v>×</v>
      </c>
      <c r="AF30" s="4"/>
      <c r="AG30" s="4"/>
      <c r="AH30" s="4"/>
      <c r="AI30" s="9"/>
    </row>
    <row r="31" spans="1:35" ht="15">
      <c r="A31" s="4" t="s">
        <v>1291</v>
      </c>
      <c r="B31" s="4">
        <v>2</v>
      </c>
      <c r="C31" s="4">
        <v>3</v>
      </c>
      <c r="D31" s="4" t="s">
        <v>1292</v>
      </c>
      <c r="E31" s="4" t="s">
        <v>354</v>
      </c>
      <c r="F31" s="8" t="s">
        <v>1308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 t="s">
        <v>504</v>
      </c>
      <c r="S31" s="7" t="s">
        <v>505</v>
      </c>
      <c r="T31" s="4">
        <v>138</v>
      </c>
      <c r="U31" s="8" t="s">
        <v>506</v>
      </c>
      <c r="V31" s="4">
        <v>2001</v>
      </c>
      <c r="W31" t="s">
        <v>507</v>
      </c>
      <c r="X31" t="s">
        <v>508</v>
      </c>
      <c r="Y31" t="s">
        <v>509</v>
      </c>
      <c r="Z31" s="10" t="s">
        <v>510</v>
      </c>
      <c r="AA31" s="4"/>
      <c r="AB31" s="4"/>
      <c r="AC31" s="4" t="str">
        <f t="shared" si="0"/>
        <v>HI.138(2001)289</v>
      </c>
      <c r="AD31" s="4" t="str">
        <f t="shared" si="1"/>
        <v>P.E.Knowles.2001</v>
      </c>
      <c r="AE31" s="42" t="str">
        <f>IF(COUNTIF(EXFOR!G$3:G$24,"*"&amp;AC31&amp;"*")&gt;0,"○",IF(COUNTIF(EXFOR!J$3:J$24,"*"&amp;W31&amp;"*"&amp;V31)&gt;0,"△","×"))</f>
        <v>×</v>
      </c>
      <c r="AF31" s="4"/>
      <c r="AG31" s="4"/>
      <c r="AH31" s="4"/>
      <c r="AI31" s="9"/>
    </row>
    <row r="32" spans="1:35" ht="14.25">
      <c r="A32" s="4" t="s">
        <v>1291</v>
      </c>
      <c r="B32" s="4">
        <v>2</v>
      </c>
      <c r="C32" s="4">
        <v>3</v>
      </c>
      <c r="D32" s="4" t="s">
        <v>1292</v>
      </c>
      <c r="E32" s="4" t="s">
        <v>354</v>
      </c>
      <c r="F32" s="8" t="s">
        <v>1086</v>
      </c>
      <c r="G32" s="8" t="s">
        <v>1087</v>
      </c>
      <c r="H32" s="4" t="s">
        <v>340</v>
      </c>
      <c r="I32" s="4"/>
      <c r="J32" s="4"/>
      <c r="K32" s="4"/>
      <c r="L32" s="4"/>
      <c r="M32" s="4"/>
      <c r="N32" s="4"/>
      <c r="O32" s="4"/>
      <c r="P32" s="4"/>
      <c r="Q32" s="4"/>
      <c r="R32" s="4" t="s">
        <v>511</v>
      </c>
      <c r="S32" s="7" t="s">
        <v>342</v>
      </c>
      <c r="T32" s="4">
        <v>684</v>
      </c>
      <c r="U32" s="8" t="s">
        <v>512</v>
      </c>
      <c r="V32" s="4">
        <v>2001</v>
      </c>
      <c r="W32" t="s">
        <v>1297</v>
      </c>
      <c r="X32" t="s">
        <v>513</v>
      </c>
      <c r="Y32" t="s">
        <v>514</v>
      </c>
      <c r="Z32" s="10" t="s">
        <v>515</v>
      </c>
      <c r="AA32" s="4"/>
      <c r="AB32" s="4"/>
      <c r="AC32" s="4" t="str">
        <f t="shared" si="0"/>
        <v>NP/A.684(2001)629c</v>
      </c>
      <c r="AD32" s="4" t="str">
        <f t="shared" si="1"/>
        <v>S.Gojuki.2001</v>
      </c>
      <c r="AE32" s="42" t="str">
        <f>IF(COUNTIF(EXFOR!G$3:G$24,"*"&amp;AC32&amp;"*")&gt;0,"○",IF(COUNTIF(EXFOR!J$3:J$24,"*"&amp;W32&amp;"*"&amp;V32)&gt;0,"△","×"))</f>
        <v>×</v>
      </c>
      <c r="AF32" s="4"/>
      <c r="AG32" s="4"/>
      <c r="AH32" s="4"/>
      <c r="AI32" s="9"/>
    </row>
    <row r="33" spans="1:35" ht="14.25">
      <c r="A33" s="4" t="s">
        <v>1291</v>
      </c>
      <c r="B33" s="4">
        <v>2</v>
      </c>
      <c r="C33" s="4">
        <v>3</v>
      </c>
      <c r="D33" s="4" t="s">
        <v>1292</v>
      </c>
      <c r="E33" s="4" t="s">
        <v>354</v>
      </c>
      <c r="F33" s="8" t="s">
        <v>1099</v>
      </c>
      <c r="G33" s="8" t="s">
        <v>1100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 t="s">
        <v>516</v>
      </c>
      <c r="S33" s="7" t="s">
        <v>517</v>
      </c>
      <c r="T33" s="4"/>
      <c r="U33" s="8"/>
      <c r="V33" s="4">
        <v>2001</v>
      </c>
      <c r="W33" t="s">
        <v>1067</v>
      </c>
      <c r="X33" t="s">
        <v>518</v>
      </c>
      <c r="Y33" t="s">
        <v>519</v>
      </c>
      <c r="Z33" s="4"/>
      <c r="AA33" s="4"/>
      <c r="AB33" s="4"/>
      <c r="AC33" s="4" t="str">
        <f t="shared" si="0"/>
        <v>Triangle Univ.Nuclear Lab., Ann.Rept., p.68 (2001); TUNL-XL (2001).(2001)</v>
      </c>
      <c r="AD33" s="4" t="str">
        <f t="shared" si="1"/>
        <v>B.Braizinha.2001</v>
      </c>
      <c r="AE33" s="42" t="str">
        <f>IF(COUNTIF(EXFOR!G$3:G$24,"*"&amp;AC33&amp;"*")&gt;0,"○",IF(COUNTIF(EXFOR!J$3:J$24,"*"&amp;W33&amp;"*"&amp;V33)&gt;0,"△","×"))</f>
        <v>×</v>
      </c>
      <c r="AF33" s="4"/>
      <c r="AG33" s="4"/>
      <c r="AH33" s="4"/>
      <c r="AI33" s="9"/>
    </row>
    <row r="34" spans="1:35" ht="14.25">
      <c r="A34" s="4" t="s">
        <v>1291</v>
      </c>
      <c r="B34" s="4">
        <v>2</v>
      </c>
      <c r="C34" s="4">
        <v>3</v>
      </c>
      <c r="D34" s="4" t="s">
        <v>1292</v>
      </c>
      <c r="E34" s="4" t="s">
        <v>354</v>
      </c>
      <c r="F34" s="8" t="s">
        <v>520</v>
      </c>
      <c r="G34" s="8" t="s">
        <v>521</v>
      </c>
      <c r="H34" s="4"/>
      <c r="I34" s="4" t="s">
        <v>1309</v>
      </c>
      <c r="J34" s="4"/>
      <c r="K34" s="4"/>
      <c r="L34" s="4"/>
      <c r="M34" s="4"/>
      <c r="N34" s="4"/>
      <c r="O34" s="4"/>
      <c r="P34" s="4"/>
      <c r="Q34" s="4"/>
      <c r="R34" s="4" t="s">
        <v>522</v>
      </c>
      <c r="S34" s="7" t="s">
        <v>342</v>
      </c>
      <c r="T34" s="4">
        <v>690</v>
      </c>
      <c r="U34" s="8" t="s">
        <v>523</v>
      </c>
      <c r="V34" s="4">
        <v>2001</v>
      </c>
      <c r="W34" t="s">
        <v>524</v>
      </c>
      <c r="X34" t="s">
        <v>525</v>
      </c>
      <c r="Y34" t="s">
        <v>526</v>
      </c>
      <c r="Z34" s="10" t="s">
        <v>527</v>
      </c>
      <c r="AA34" s="4"/>
      <c r="AB34" s="4"/>
      <c r="AC34" s="4" t="str">
        <f t="shared" si="0"/>
        <v>NP/A.690(2001)790</v>
      </c>
      <c r="AD34" s="4" t="str">
        <f t="shared" si="1"/>
        <v>M.Aliotta.2001</v>
      </c>
      <c r="AE34" s="42" t="str">
        <f>IF(COUNTIF(EXFOR!G$3:G$24,"*"&amp;AC34&amp;"*")&gt;0,"○",IF(COUNTIF(EXFOR!J$3:J$24,"*"&amp;W34&amp;"*"&amp;V34)&gt;0,"△","×"))</f>
        <v>○</v>
      </c>
      <c r="AF34" s="4"/>
      <c r="AG34" s="4"/>
      <c r="AH34" s="4"/>
      <c r="AI34" s="9"/>
    </row>
    <row r="35" spans="1:35" s="17" customFormat="1" ht="14.25">
      <c r="A35" s="12" t="s">
        <v>1291</v>
      </c>
      <c r="B35" s="12">
        <v>2</v>
      </c>
      <c r="C35" s="12">
        <v>3</v>
      </c>
      <c r="D35" s="12" t="s">
        <v>1292</v>
      </c>
      <c r="E35" s="12" t="s">
        <v>354</v>
      </c>
      <c r="F35" s="13" t="s">
        <v>528</v>
      </c>
      <c r="G35" s="13" t="s">
        <v>529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 t="s">
        <v>530</v>
      </c>
      <c r="S35" s="12" t="s">
        <v>531</v>
      </c>
      <c r="T35" s="12"/>
      <c r="U35" s="13"/>
      <c r="V35" s="12">
        <v>2000</v>
      </c>
      <c r="W35" s="14" t="s">
        <v>1089</v>
      </c>
      <c r="X35" s="14" t="s">
        <v>532</v>
      </c>
      <c r="Y35" s="15" t="s">
        <v>533</v>
      </c>
      <c r="Z35" s="12"/>
      <c r="AA35" s="12"/>
      <c r="AB35" s="12" t="s">
        <v>534</v>
      </c>
      <c r="AC35" s="4" t="str">
        <f t="shared" si="0"/>
        <v>Proc.RCNP-TMU Symposium on Spins in Nuclear and Hadronic Reactions, Tokyo, Japan, October 26-28, 1999, H.Yabu, T.Suzuki, H.Toki, Eds., World Scientific, Singapore, p.209 (2000).(2000)</v>
      </c>
      <c r="AD35" s="4" t="str">
        <f t="shared" si="1"/>
        <v>T.Uesaka.2000</v>
      </c>
      <c r="AE35" s="42" t="str">
        <f>IF(COUNTIF(EXFOR!G$3:G$24,"*"&amp;AC35&amp;"*")&gt;0,"○",IF(COUNTIF(EXFOR!J$3:J$24,"*"&amp;W35&amp;"*"&amp;V35)&gt;0,"△","×"))</f>
        <v>×</v>
      </c>
      <c r="AF35" s="12"/>
      <c r="AG35" s="12"/>
      <c r="AH35" s="12"/>
      <c r="AI35" s="16"/>
    </row>
    <row r="36" spans="1:35" ht="14.25">
      <c r="A36" s="4" t="s">
        <v>1291</v>
      </c>
      <c r="B36" s="4">
        <v>2</v>
      </c>
      <c r="C36" s="4">
        <v>3</v>
      </c>
      <c r="D36" s="4" t="s">
        <v>1292</v>
      </c>
      <c r="E36" s="4" t="s">
        <v>354</v>
      </c>
      <c r="F36" s="8" t="s">
        <v>1086</v>
      </c>
      <c r="G36" s="8" t="s">
        <v>1087</v>
      </c>
      <c r="H36" s="4" t="s">
        <v>1064</v>
      </c>
      <c r="I36" s="4"/>
      <c r="J36" s="4"/>
      <c r="K36" s="4"/>
      <c r="L36" s="4"/>
      <c r="M36" s="4"/>
      <c r="N36" s="4"/>
      <c r="O36" s="4"/>
      <c r="P36" s="4"/>
      <c r="Q36" s="4"/>
      <c r="R36" s="4" t="s">
        <v>535</v>
      </c>
      <c r="S36" s="7" t="s">
        <v>536</v>
      </c>
      <c r="T36" s="4"/>
      <c r="U36" s="8"/>
      <c r="V36" s="4">
        <v>2000</v>
      </c>
      <c r="W36" t="s">
        <v>1089</v>
      </c>
      <c r="X36" t="s">
        <v>537</v>
      </c>
      <c r="Y36" t="s">
        <v>538</v>
      </c>
      <c r="Z36" s="4"/>
      <c r="AA36" s="4"/>
      <c r="AB36" s="4"/>
      <c r="AC36" s="4" t="str">
        <f t="shared" si="0"/>
        <v>RIKEN Accelerator Progress Report 1999, p.55 (2000).(2000)</v>
      </c>
      <c r="AD36" s="4" t="str">
        <f t="shared" si="1"/>
        <v>T.Uesaka.2000</v>
      </c>
      <c r="AE36" s="42" t="str">
        <f>IF(COUNTIF(EXFOR!G$3:G$24,"*"&amp;AC36&amp;"*")&gt;0,"○",IF(COUNTIF(EXFOR!J$3:J$24,"*"&amp;W36&amp;"*"&amp;V36)&gt;0,"△","×"))</f>
        <v>×</v>
      </c>
      <c r="AF36" s="4"/>
      <c r="AG36" s="4"/>
      <c r="AH36" s="4"/>
      <c r="AI36" s="9"/>
    </row>
    <row r="37" spans="1:35" ht="14.25">
      <c r="A37" s="4" t="s">
        <v>1291</v>
      </c>
      <c r="B37" s="4">
        <v>2</v>
      </c>
      <c r="C37" s="4">
        <v>3</v>
      </c>
      <c r="D37" s="4" t="s">
        <v>1292</v>
      </c>
      <c r="E37" s="4" t="s">
        <v>354</v>
      </c>
      <c r="F37" s="8" t="s">
        <v>1086</v>
      </c>
      <c r="G37" s="8" t="s">
        <v>1087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 t="s">
        <v>539</v>
      </c>
      <c r="S37" s="7" t="s">
        <v>540</v>
      </c>
      <c r="T37" s="4"/>
      <c r="U37" s="8"/>
      <c r="V37" s="4">
        <v>2000</v>
      </c>
      <c r="W37" t="s">
        <v>541</v>
      </c>
      <c r="X37" t="s">
        <v>542</v>
      </c>
      <c r="Y37" t="s">
        <v>543</v>
      </c>
      <c r="Z37" s="4"/>
      <c r="AA37" s="4"/>
      <c r="AB37" s="4"/>
      <c r="AC37" s="4" t="str">
        <f t="shared" si="0"/>
        <v>Theor.Phys.(Kyoto) 104, 703 (2000).(2000)</v>
      </c>
      <c r="AD37" s="4" t="str">
        <f t="shared" si="1"/>
        <v>H.Kamada.2000</v>
      </c>
      <c r="AE37" s="42" t="str">
        <f>IF(COUNTIF(EXFOR!G$3:G$24,"*"&amp;AC37&amp;"*")&gt;0,"○",IF(COUNTIF(EXFOR!J$3:J$24,"*"&amp;W37&amp;"*"&amp;V37)&gt;0,"△","×"))</f>
        <v>×</v>
      </c>
      <c r="AF37" s="4"/>
      <c r="AG37" s="4"/>
      <c r="AH37" s="4"/>
      <c r="AI37" s="9"/>
    </row>
    <row r="38" spans="1:35" ht="12">
      <c r="A38" s="4" t="s">
        <v>1291</v>
      </c>
      <c r="B38" s="4">
        <v>2</v>
      </c>
      <c r="C38" s="4">
        <v>3</v>
      </c>
      <c r="D38" s="4" t="s">
        <v>1292</v>
      </c>
      <c r="E38" s="4" t="s">
        <v>354</v>
      </c>
      <c r="F38" s="8" t="s">
        <v>387</v>
      </c>
      <c r="G38" s="8"/>
      <c r="H38" s="4"/>
      <c r="I38" s="4"/>
      <c r="J38" s="4"/>
      <c r="K38" s="4"/>
      <c r="L38" s="4"/>
      <c r="M38" s="4"/>
      <c r="N38" s="4"/>
      <c r="O38" s="4"/>
      <c r="P38" s="4"/>
      <c r="Q38" s="4"/>
      <c r="R38" s="4" t="s">
        <v>544</v>
      </c>
      <c r="S38" s="7" t="s">
        <v>545</v>
      </c>
      <c r="T38" s="4">
        <v>62</v>
      </c>
      <c r="U38" s="8" t="s">
        <v>546</v>
      </c>
      <c r="V38" s="4">
        <v>2000</v>
      </c>
      <c r="W38" t="s">
        <v>547</v>
      </c>
      <c r="X38" t="s">
        <v>548</v>
      </c>
      <c r="Y38" t="s">
        <v>549</v>
      </c>
      <c r="Z38" s="10" t="s">
        <v>550</v>
      </c>
      <c r="AA38" s="4"/>
      <c r="AB38" s="4"/>
      <c r="AC38" s="4" t="str">
        <f t="shared" si="0"/>
        <v>PS.62(2000)268</v>
      </c>
      <c r="AD38" s="4" t="str">
        <f t="shared" si="1"/>
        <v>M.Hashmi.2000</v>
      </c>
      <c r="AE38" s="42" t="str">
        <f>IF(COUNTIF(EXFOR!G$3:G$24,"*"&amp;AC38&amp;"*")&gt;0,"○",IF(COUNTIF(EXFOR!J$3:J$24,"*"&amp;W38&amp;"*"&amp;V38)&gt;0,"△","×"))</f>
        <v>×</v>
      </c>
      <c r="AF38" s="4"/>
      <c r="AG38" s="4"/>
      <c r="AH38" s="4"/>
      <c r="AI38" s="9"/>
    </row>
    <row r="39" spans="1:35" ht="12">
      <c r="A39" s="4" t="s">
        <v>551</v>
      </c>
      <c r="B39" s="4">
        <v>2</v>
      </c>
      <c r="C39" s="4">
        <v>3</v>
      </c>
      <c r="D39" s="4" t="s">
        <v>1292</v>
      </c>
      <c r="E39" s="4" t="s">
        <v>354</v>
      </c>
      <c r="F39" s="8" t="s">
        <v>387</v>
      </c>
      <c r="G39" s="8"/>
      <c r="H39" s="4"/>
      <c r="I39" s="4"/>
      <c r="J39" s="4"/>
      <c r="K39" s="4"/>
      <c r="L39" s="4"/>
      <c r="M39" s="4"/>
      <c r="N39" s="4"/>
      <c r="O39" s="4"/>
      <c r="P39" s="4"/>
      <c r="Q39" s="4"/>
      <c r="R39" s="4" t="s">
        <v>552</v>
      </c>
      <c r="S39" s="7" t="s">
        <v>553</v>
      </c>
      <c r="T39" s="4">
        <v>63</v>
      </c>
      <c r="U39" s="8" t="s">
        <v>554</v>
      </c>
      <c r="V39" s="4">
        <v>2002</v>
      </c>
      <c r="W39" t="s">
        <v>547</v>
      </c>
      <c r="X39" t="s">
        <v>548</v>
      </c>
      <c r="Y39" t="s">
        <v>549</v>
      </c>
      <c r="Z39" s="18" t="s">
        <v>550</v>
      </c>
      <c r="AA39" s="4"/>
      <c r="AB39" s="4"/>
      <c r="AC39" s="4" t="str">
        <f t="shared" si="0"/>
        <v>Comments Phys.Scr..63(2002)93</v>
      </c>
      <c r="AD39" s="4" t="str">
        <f t="shared" si="1"/>
        <v>M.Hashmi.2002</v>
      </c>
      <c r="AE39" s="42" t="str">
        <f>IF(COUNTIF(EXFOR!G$3:G$24,"*"&amp;AC39&amp;"*")&gt;0,"○",IF(COUNTIF(EXFOR!J$3:J$24,"*"&amp;W39&amp;"*"&amp;V39)&gt;0,"△","×"))</f>
        <v>×</v>
      </c>
      <c r="AF39" s="4"/>
      <c r="AG39" s="4"/>
      <c r="AH39" s="4"/>
      <c r="AI39" s="9"/>
    </row>
    <row r="40" spans="1:35" ht="14.25">
      <c r="A40" s="4" t="str">
        <f aca="true" t="shared" si="2" ref="A40:A71">$A$38</f>
        <v>3He(d,p)4He</v>
      </c>
      <c r="B40" s="4">
        <v>2</v>
      </c>
      <c r="C40" s="4">
        <v>3</v>
      </c>
      <c r="D40" s="4" t="s">
        <v>1292</v>
      </c>
      <c r="E40" s="4" t="s">
        <v>354</v>
      </c>
      <c r="F40" s="8" t="s">
        <v>555</v>
      </c>
      <c r="G40" s="8" t="s">
        <v>496</v>
      </c>
      <c r="H40" s="7" t="s">
        <v>1284</v>
      </c>
      <c r="I40" s="4"/>
      <c r="J40" s="4"/>
      <c r="K40" s="4"/>
      <c r="L40" s="4"/>
      <c r="M40" s="4"/>
      <c r="N40" s="4"/>
      <c r="O40" s="4"/>
      <c r="P40" s="4"/>
      <c r="Q40" s="4"/>
      <c r="R40" s="4" t="s">
        <v>556</v>
      </c>
      <c r="S40" s="7" t="s">
        <v>498</v>
      </c>
      <c r="T40" s="4">
        <v>8</v>
      </c>
      <c r="U40" s="8" t="s">
        <v>557</v>
      </c>
      <c r="V40" s="4">
        <v>2000</v>
      </c>
      <c r="W40" t="s">
        <v>558</v>
      </c>
      <c r="X40" t="s">
        <v>559</v>
      </c>
      <c r="Y40" t="s">
        <v>560</v>
      </c>
      <c r="Z40" s="10" t="s">
        <v>561</v>
      </c>
      <c r="AA40" s="4"/>
      <c r="AB40" s="4"/>
      <c r="AC40" s="4" t="str">
        <f t="shared" si="0"/>
        <v>EPJ/A.8(2000)443</v>
      </c>
      <c r="AD40" s="4" t="str">
        <f t="shared" si="1"/>
        <v>A.Formicola.2000</v>
      </c>
      <c r="AE40" s="42" t="str">
        <f>IF(COUNTIF(EXFOR!G$3:G$24,"*"&amp;AC40&amp;"*")&gt;0,"○",IF(COUNTIF(EXFOR!J$3:J$24,"*"&amp;W40&amp;"*"&amp;V40)&gt;0,"△","×"))</f>
        <v>×</v>
      </c>
      <c r="AF40" s="4"/>
      <c r="AG40" s="4"/>
      <c r="AH40" s="4"/>
      <c r="AI40" s="9"/>
    </row>
    <row r="41" spans="1:35" ht="14.25">
      <c r="A41" s="4" t="str">
        <f t="shared" si="2"/>
        <v>3He(d,p)4He</v>
      </c>
      <c r="B41" s="4">
        <v>2</v>
      </c>
      <c r="C41" s="4">
        <v>3</v>
      </c>
      <c r="D41" s="4" t="s">
        <v>1292</v>
      </c>
      <c r="E41" s="4" t="s">
        <v>354</v>
      </c>
      <c r="F41" s="8" t="s">
        <v>562</v>
      </c>
      <c r="G41" s="8"/>
      <c r="H41" s="4"/>
      <c r="I41" s="4"/>
      <c r="J41" s="4"/>
      <c r="K41" s="4"/>
      <c r="L41" s="4"/>
      <c r="M41" s="4"/>
      <c r="N41" s="4"/>
      <c r="O41" s="4"/>
      <c r="P41" s="4"/>
      <c r="Q41" s="4"/>
      <c r="R41" s="4" t="s">
        <v>563</v>
      </c>
      <c r="S41" s="7" t="s">
        <v>564</v>
      </c>
      <c r="T41" s="4">
        <v>455</v>
      </c>
      <c r="U41" s="8" t="s">
        <v>565</v>
      </c>
      <c r="V41" s="4">
        <v>2000</v>
      </c>
      <c r="W41" t="s">
        <v>1103</v>
      </c>
      <c r="X41" t="s">
        <v>566</v>
      </c>
      <c r="Y41" t="s">
        <v>567</v>
      </c>
      <c r="Z41" s="10" t="s">
        <v>568</v>
      </c>
      <c r="AA41" s="4"/>
      <c r="AB41" s="4"/>
      <c r="AC41" s="4" t="str">
        <f t="shared" si="0"/>
        <v>NIM/A.455(2000)620</v>
      </c>
      <c r="AD41" s="4" t="str">
        <f t="shared" si="1"/>
        <v>K.A.Fletcher.2000</v>
      </c>
      <c r="AE41" s="42" t="str">
        <f>IF(COUNTIF(EXFOR!G$3:G$24,"*"&amp;AC41&amp;"*")&gt;0,"○",IF(COUNTIF(EXFOR!J$3:J$24,"*"&amp;W41&amp;"*"&amp;V41)&gt;0,"△","×"))</f>
        <v>×</v>
      </c>
      <c r="AF41" s="4"/>
      <c r="AG41" s="4"/>
      <c r="AH41" s="4"/>
      <c r="AI41" s="9"/>
    </row>
    <row r="42" spans="1:35" ht="14.25">
      <c r="A42" s="4" t="str">
        <f t="shared" si="2"/>
        <v>3He(d,p)4He</v>
      </c>
      <c r="B42" s="4">
        <v>2</v>
      </c>
      <c r="C42" s="4">
        <v>3</v>
      </c>
      <c r="D42" s="4" t="s">
        <v>1292</v>
      </c>
      <c r="E42" s="4" t="s">
        <v>354</v>
      </c>
      <c r="F42" s="8" t="s">
        <v>1087</v>
      </c>
      <c r="G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 t="s">
        <v>569</v>
      </c>
      <c r="S42" s="7" t="s">
        <v>570</v>
      </c>
      <c r="T42" s="4"/>
      <c r="U42" s="8"/>
      <c r="V42" s="4">
        <v>1999</v>
      </c>
      <c r="W42" t="s">
        <v>1089</v>
      </c>
      <c r="X42" t="s">
        <v>822</v>
      </c>
      <c r="Y42" t="s">
        <v>823</v>
      </c>
      <c r="Z42" s="4"/>
      <c r="AA42" s="4"/>
      <c r="AB42" s="4"/>
      <c r="AC42" s="4" t="str">
        <f t="shared" si="0"/>
        <v>RIKEN-AF-NP-330 (1999).(1999)</v>
      </c>
      <c r="AD42" s="4" t="str">
        <f t="shared" si="1"/>
        <v>T.Uesaka.1999</v>
      </c>
      <c r="AE42" s="42" t="str">
        <f>IF(COUNTIF(EXFOR!G$3:G$24,"*"&amp;AC42&amp;"*")&gt;0,"○",IF(COUNTIF(EXFOR!J$3:J$24,"*"&amp;W42&amp;"*"&amp;V42)&gt;0,"△","×"))</f>
        <v>×</v>
      </c>
      <c r="AF42" s="4"/>
      <c r="AG42" s="4"/>
      <c r="AH42" s="4"/>
      <c r="AI42" s="9"/>
    </row>
    <row r="43" spans="1:35" ht="14.25">
      <c r="A43" s="4" t="str">
        <f t="shared" si="2"/>
        <v>3He(d,p)4He</v>
      </c>
      <c r="B43" s="4">
        <v>2</v>
      </c>
      <c r="C43" s="4">
        <v>3</v>
      </c>
      <c r="D43" s="4" t="s">
        <v>1292</v>
      </c>
      <c r="E43" s="4" t="s">
        <v>354</v>
      </c>
      <c r="F43" s="8" t="s">
        <v>1087</v>
      </c>
      <c r="G43" s="8"/>
      <c r="H43" s="4"/>
      <c r="I43" s="4"/>
      <c r="J43" s="4"/>
      <c r="K43" s="4"/>
      <c r="L43" s="4"/>
      <c r="M43" s="4"/>
      <c r="N43" s="4"/>
      <c r="O43" s="4"/>
      <c r="P43" s="4"/>
      <c r="Q43" s="4"/>
      <c r="R43" s="4" t="s">
        <v>824</v>
      </c>
      <c r="S43" s="7" t="s">
        <v>394</v>
      </c>
      <c r="T43" s="4">
        <v>467</v>
      </c>
      <c r="U43" s="8" t="s">
        <v>825</v>
      </c>
      <c r="V43" s="4">
        <v>1999</v>
      </c>
      <c r="W43" t="s">
        <v>1089</v>
      </c>
      <c r="X43" t="s">
        <v>822</v>
      </c>
      <c r="Y43" t="s">
        <v>823</v>
      </c>
      <c r="Z43" s="10" t="s">
        <v>826</v>
      </c>
      <c r="AA43" s="4"/>
      <c r="AB43" s="4"/>
      <c r="AC43" s="4" t="str">
        <f t="shared" si="0"/>
        <v>PL/B.467(1999)199</v>
      </c>
      <c r="AD43" s="4" t="str">
        <f t="shared" si="1"/>
        <v>T.Uesaka.1999</v>
      </c>
      <c r="AE43" s="42" t="str">
        <f>IF(COUNTIF(EXFOR!G$3:G$24,"*"&amp;AC43&amp;"*")&gt;0,"○",IF(COUNTIF(EXFOR!J$3:J$24,"*"&amp;W43&amp;"*"&amp;V43)&gt;0,"△","×"))</f>
        <v>×</v>
      </c>
      <c r="AF43" s="4"/>
      <c r="AG43" s="4"/>
      <c r="AH43" s="4"/>
      <c r="AI43" s="9"/>
    </row>
    <row r="44" spans="1:35" ht="12">
      <c r="A44" s="4" t="str">
        <f t="shared" si="2"/>
        <v>3He(d,p)4He</v>
      </c>
      <c r="B44" s="4">
        <v>2</v>
      </c>
      <c r="C44" s="4">
        <v>3</v>
      </c>
      <c r="D44" s="4" t="s">
        <v>1292</v>
      </c>
      <c r="E44" s="4" t="s">
        <v>354</v>
      </c>
      <c r="F44" s="8" t="s">
        <v>562</v>
      </c>
      <c r="G44" s="8"/>
      <c r="H44" s="4" t="s">
        <v>340</v>
      </c>
      <c r="I44" s="4"/>
      <c r="J44" s="4"/>
      <c r="K44" s="4"/>
      <c r="L44" s="4"/>
      <c r="M44" s="4"/>
      <c r="N44" s="4"/>
      <c r="O44" s="4"/>
      <c r="P44" s="4"/>
      <c r="Q44" s="4"/>
      <c r="R44" s="4" t="s">
        <v>827</v>
      </c>
      <c r="S44" s="7" t="s">
        <v>334</v>
      </c>
      <c r="T44" s="4">
        <v>60</v>
      </c>
      <c r="U44" s="8" t="s">
        <v>828</v>
      </c>
      <c r="V44" s="4">
        <v>1999</v>
      </c>
      <c r="W44" t="s">
        <v>829</v>
      </c>
      <c r="X44" t="s">
        <v>829</v>
      </c>
      <c r="Y44" t="s">
        <v>830</v>
      </c>
      <c r="Z44" s="10" t="s">
        <v>831</v>
      </c>
      <c r="AA44" s="4"/>
      <c r="AB44" s="4"/>
      <c r="AC44" s="4" t="str">
        <f t="shared" si="0"/>
        <v>PR/C.60(1999)034607</v>
      </c>
      <c r="AD44" s="4" t="str">
        <f t="shared" si="1"/>
        <v>M.Tanifuji.1999</v>
      </c>
      <c r="AE44" s="42" t="str">
        <f>IF(COUNTIF(EXFOR!G$3:G$24,"*"&amp;AC44&amp;"*")&gt;0,"○",IF(COUNTIF(EXFOR!J$3:J$24,"*"&amp;W44&amp;"*"&amp;V44)&gt;0,"△","×"))</f>
        <v>×</v>
      </c>
      <c r="AF44" s="4"/>
      <c r="AG44" s="4"/>
      <c r="AH44" s="4"/>
      <c r="AI44" s="9"/>
    </row>
    <row r="45" spans="1:35" ht="15" customHeight="1">
      <c r="A45" s="4" t="str">
        <f t="shared" si="2"/>
        <v>3He(d,p)4He</v>
      </c>
      <c r="B45" s="4">
        <v>2</v>
      </c>
      <c r="C45" s="4">
        <v>3</v>
      </c>
      <c r="D45" s="4" t="s">
        <v>1292</v>
      </c>
      <c r="E45" s="4" t="s">
        <v>354</v>
      </c>
      <c r="F45" s="8" t="s">
        <v>346</v>
      </c>
      <c r="G45" s="8"/>
      <c r="H45" s="4"/>
      <c r="I45" s="4"/>
      <c r="J45" s="4" t="s">
        <v>331</v>
      </c>
      <c r="K45" s="4"/>
      <c r="L45" s="4"/>
      <c r="M45" s="4"/>
      <c r="N45" s="4"/>
      <c r="O45" s="4"/>
      <c r="P45" s="4"/>
      <c r="Q45" s="4"/>
      <c r="R45" s="4" t="s">
        <v>832</v>
      </c>
      <c r="S45" s="7" t="s">
        <v>833</v>
      </c>
      <c r="T45" s="8" t="s">
        <v>834</v>
      </c>
      <c r="U45" s="8" t="s">
        <v>835</v>
      </c>
      <c r="V45" s="8" t="s">
        <v>836</v>
      </c>
      <c r="W45" t="s">
        <v>1312</v>
      </c>
      <c r="X45" t="s">
        <v>837</v>
      </c>
      <c r="Y45" t="s">
        <v>838</v>
      </c>
      <c r="Z45" s="4"/>
      <c r="AA45" s="4"/>
      <c r="AB45" s="4"/>
      <c r="AC45" s="4" t="str">
        <f t="shared" si="0"/>
        <v>YF.62(1999)2</v>
      </c>
      <c r="AD45" s="4" t="str">
        <f t="shared" si="1"/>
        <v>V.M.Bystritsky.1999</v>
      </c>
      <c r="AE45" s="42" t="str">
        <f>IF(COUNTIF(EXFOR!G$3:G$24,"*"&amp;AC45&amp;"*")&gt;0,"○",IF(COUNTIF(EXFOR!J$3:J$24,"*"&amp;W45&amp;"*"&amp;V45)&gt;0,"△","×"))</f>
        <v>×</v>
      </c>
      <c r="AF45" s="4"/>
      <c r="AG45" s="4"/>
      <c r="AH45" s="4"/>
      <c r="AI45" s="9"/>
    </row>
    <row r="46" spans="1:35" s="3" customFormat="1" ht="15" customHeight="1">
      <c r="A46" s="7" t="str">
        <f t="shared" si="2"/>
        <v>3He(d,p)4He</v>
      </c>
      <c r="B46" s="7">
        <v>2</v>
      </c>
      <c r="C46" s="7">
        <v>3</v>
      </c>
      <c r="D46" s="7" t="s">
        <v>1292</v>
      </c>
      <c r="E46" s="7" t="s">
        <v>354</v>
      </c>
      <c r="F46" s="19" t="s">
        <v>346</v>
      </c>
      <c r="G46" s="19"/>
      <c r="H46" s="7"/>
      <c r="I46" s="7"/>
      <c r="J46" s="7" t="s">
        <v>331</v>
      </c>
      <c r="K46" s="7"/>
      <c r="L46" s="7"/>
      <c r="M46" s="7"/>
      <c r="N46" s="7"/>
      <c r="O46" s="7"/>
      <c r="P46" s="7"/>
      <c r="Q46" s="7"/>
      <c r="R46" s="7" t="s">
        <v>832</v>
      </c>
      <c r="S46" s="7" t="s">
        <v>839</v>
      </c>
      <c r="T46" s="19" t="s">
        <v>834</v>
      </c>
      <c r="U46" s="19" t="s">
        <v>840</v>
      </c>
      <c r="V46" s="19" t="s">
        <v>841</v>
      </c>
      <c r="W46" s="20" t="s">
        <v>1312</v>
      </c>
      <c r="X46" s="20" t="s">
        <v>837</v>
      </c>
      <c r="Y46" s="20" t="s">
        <v>838</v>
      </c>
      <c r="Z46" s="7"/>
      <c r="AA46" s="7"/>
      <c r="AB46" s="7"/>
      <c r="AC46" s="4" t="str">
        <f t="shared" si="0"/>
        <v>PAN.62(2000)281</v>
      </c>
      <c r="AD46" s="4" t="str">
        <f t="shared" si="1"/>
        <v>V.M.Bystritsky.2000</v>
      </c>
      <c r="AE46" s="42" t="str">
        <f>IF(COUNTIF(EXFOR!G$3:G$24,"*"&amp;AC46&amp;"*")&gt;0,"○",IF(COUNTIF(EXFOR!J$3:J$24,"*"&amp;W46&amp;"*"&amp;V46)&gt;0,"△","×"))</f>
        <v>×</v>
      </c>
      <c r="AF46" s="7"/>
      <c r="AG46" s="7"/>
      <c r="AH46" s="7"/>
      <c r="AI46" s="21"/>
    </row>
    <row r="47" spans="1:35" ht="12">
      <c r="A47" s="4" t="str">
        <f t="shared" si="2"/>
        <v>3He(d,p)4He</v>
      </c>
      <c r="B47" s="4">
        <v>2</v>
      </c>
      <c r="C47" s="4">
        <v>3</v>
      </c>
      <c r="D47" s="4" t="s">
        <v>1292</v>
      </c>
      <c r="E47" s="4" t="s">
        <v>354</v>
      </c>
      <c r="F47" s="8"/>
      <c r="G47" s="8" t="s">
        <v>842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 t="s">
        <v>843</v>
      </c>
      <c r="S47" s="7" t="s">
        <v>383</v>
      </c>
      <c r="T47" s="4">
        <v>82</v>
      </c>
      <c r="U47" s="8" t="s">
        <v>844</v>
      </c>
      <c r="V47" s="4">
        <v>1999</v>
      </c>
      <c r="W47" t="s">
        <v>845</v>
      </c>
      <c r="X47" t="s">
        <v>846</v>
      </c>
      <c r="Y47" t="s">
        <v>847</v>
      </c>
      <c r="Z47" s="10" t="s">
        <v>848</v>
      </c>
      <c r="AA47" s="4"/>
      <c r="AB47" s="4"/>
      <c r="AC47" s="4" t="str">
        <f t="shared" si="0"/>
        <v>PRL.82(1999)4176</v>
      </c>
      <c r="AD47" s="4" t="str">
        <f t="shared" si="1"/>
        <v>S.Burles.1999</v>
      </c>
      <c r="AE47" s="42" t="str">
        <f>IF(COUNTIF(EXFOR!G$3:G$24,"*"&amp;AC47&amp;"*")&gt;0,"○",IF(COUNTIF(EXFOR!J$3:J$24,"*"&amp;W47&amp;"*"&amp;V47)&gt;0,"△","×"))</f>
        <v>×</v>
      </c>
      <c r="AF47" s="4"/>
      <c r="AG47" s="4"/>
      <c r="AH47" s="4"/>
      <c r="AI47" s="9"/>
    </row>
    <row r="48" spans="1:35" ht="14.25">
      <c r="A48" s="4" t="str">
        <f t="shared" si="2"/>
        <v>3He(d,p)4He</v>
      </c>
      <c r="B48" s="4">
        <v>2</v>
      </c>
      <c r="C48" s="4">
        <v>3</v>
      </c>
      <c r="D48" s="4" t="s">
        <v>1292</v>
      </c>
      <c r="E48" s="4" t="s">
        <v>354</v>
      </c>
      <c r="F48" s="8" t="s">
        <v>1087</v>
      </c>
      <c r="G48" s="8"/>
      <c r="H48" s="4"/>
      <c r="I48" s="4"/>
      <c r="J48" s="4"/>
      <c r="K48" s="4"/>
      <c r="L48" s="4"/>
      <c r="M48" s="4"/>
      <c r="N48" s="4"/>
      <c r="O48" s="4"/>
      <c r="P48" s="4"/>
      <c r="Q48" s="4"/>
      <c r="R48" s="4" t="s">
        <v>849</v>
      </c>
      <c r="S48" s="7" t="s">
        <v>850</v>
      </c>
      <c r="T48" s="4"/>
      <c r="U48" s="8"/>
      <c r="V48" s="4">
        <v>1998</v>
      </c>
      <c r="W48" t="s">
        <v>1089</v>
      </c>
      <c r="X48" t="s">
        <v>851</v>
      </c>
      <c r="Y48" t="s">
        <v>852</v>
      </c>
      <c r="Z48" s="4"/>
      <c r="AA48" s="4"/>
      <c r="AB48" s="4"/>
      <c r="AC48" s="4" t="str">
        <f t="shared" si="0"/>
        <v>RIKEN-97, p.60 (1998).(1998)</v>
      </c>
      <c r="AD48" s="4" t="str">
        <f t="shared" si="1"/>
        <v>T.Uesaka.1998</v>
      </c>
      <c r="AE48" s="42" t="str">
        <f>IF(COUNTIF(EXFOR!G$3:G$24,"*"&amp;AC48&amp;"*")&gt;0,"○",IF(COUNTIF(EXFOR!J$3:J$24,"*"&amp;W48&amp;"*"&amp;V48)&gt;0,"△","×"))</f>
        <v>×</v>
      </c>
      <c r="AF48" s="4"/>
      <c r="AG48" s="4"/>
      <c r="AH48" s="4"/>
      <c r="AI48" s="9"/>
    </row>
    <row r="49" spans="1:35" ht="14.25">
      <c r="A49" s="4" t="str">
        <f t="shared" si="2"/>
        <v>3He(d,p)4He</v>
      </c>
      <c r="B49" s="4">
        <v>2</v>
      </c>
      <c r="C49" s="4">
        <v>3</v>
      </c>
      <c r="D49" s="4" t="s">
        <v>1292</v>
      </c>
      <c r="E49" s="4" t="s">
        <v>354</v>
      </c>
      <c r="F49" s="8" t="s">
        <v>387</v>
      </c>
      <c r="G49" s="8"/>
      <c r="H49" s="4"/>
      <c r="I49" s="4"/>
      <c r="J49" s="4"/>
      <c r="K49" s="4"/>
      <c r="L49" s="4"/>
      <c r="M49" s="4"/>
      <c r="N49" s="4"/>
      <c r="O49" s="4"/>
      <c r="P49" s="4"/>
      <c r="Q49" s="4"/>
      <c r="R49" s="4" t="s">
        <v>1536</v>
      </c>
      <c r="S49" s="7" t="s">
        <v>564</v>
      </c>
      <c r="T49" s="4">
        <v>402</v>
      </c>
      <c r="U49" s="8" t="s">
        <v>1537</v>
      </c>
      <c r="V49" s="4">
        <v>1998</v>
      </c>
      <c r="W49" t="s">
        <v>829</v>
      </c>
      <c r="X49" t="s">
        <v>1538</v>
      </c>
      <c r="Y49" t="s">
        <v>1539</v>
      </c>
      <c r="Z49" s="10" t="s">
        <v>1540</v>
      </c>
      <c r="AA49" s="4"/>
      <c r="AB49" s="4"/>
      <c r="AC49" s="4" t="str">
        <f t="shared" si="0"/>
        <v>NIM/A.402(1998)433</v>
      </c>
      <c r="AD49" s="4" t="str">
        <f t="shared" si="1"/>
        <v>M.Tanifuji.1998</v>
      </c>
      <c r="AE49" s="42" t="str">
        <f>IF(COUNTIF(EXFOR!G$3:G$24,"*"&amp;AC49&amp;"*")&gt;0,"○",IF(COUNTIF(EXFOR!J$3:J$24,"*"&amp;W49&amp;"*"&amp;V49)&gt;0,"△","×"))</f>
        <v>×</v>
      </c>
      <c r="AF49" s="4"/>
      <c r="AG49" s="4"/>
      <c r="AH49" s="4"/>
      <c r="AI49" s="9"/>
    </row>
    <row r="50" spans="1:35" ht="12">
      <c r="A50" s="4" t="str">
        <f t="shared" si="2"/>
        <v>3He(d,p)4He</v>
      </c>
      <c r="B50" s="4">
        <v>2</v>
      </c>
      <c r="C50" s="4">
        <v>3</v>
      </c>
      <c r="D50" s="4" t="s">
        <v>1292</v>
      </c>
      <c r="E50" s="4" t="s">
        <v>354</v>
      </c>
      <c r="F50" s="8"/>
      <c r="G50" s="8" t="s">
        <v>1323</v>
      </c>
      <c r="H50" s="4" t="s">
        <v>340</v>
      </c>
      <c r="I50" s="4"/>
      <c r="J50" s="4"/>
      <c r="K50" s="4"/>
      <c r="L50" s="4"/>
      <c r="M50" s="4"/>
      <c r="N50" s="4"/>
      <c r="O50" s="4"/>
      <c r="P50" s="4"/>
      <c r="Q50" s="4"/>
      <c r="R50" s="4" t="s">
        <v>1541</v>
      </c>
      <c r="S50" s="7" t="s">
        <v>334</v>
      </c>
      <c r="T50" s="4">
        <v>57</v>
      </c>
      <c r="U50" s="8" t="s">
        <v>1542</v>
      </c>
      <c r="V50" s="4">
        <v>1998</v>
      </c>
      <c r="W50" t="s">
        <v>1543</v>
      </c>
      <c r="X50" t="s">
        <v>1544</v>
      </c>
      <c r="Y50" s="4"/>
      <c r="Z50" s="10" t="s">
        <v>1545</v>
      </c>
      <c r="AA50" s="4"/>
      <c r="AB50" s="4"/>
      <c r="AC50" s="4" t="str">
        <f t="shared" si="0"/>
        <v>PR/C.57(1998)2870</v>
      </c>
      <c r="AD50" s="4" t="str">
        <f t="shared" si="1"/>
        <v>M.P.Rekalo.1998</v>
      </c>
      <c r="AE50" s="42" t="str">
        <f>IF(COUNTIF(EXFOR!G$3:G$24,"*"&amp;AC50&amp;"*")&gt;0,"○",IF(COUNTIF(EXFOR!J$3:J$24,"*"&amp;W50&amp;"*"&amp;V50)&gt;0,"△","×"))</f>
        <v>×</v>
      </c>
      <c r="AF50" s="4"/>
      <c r="AG50" s="4"/>
      <c r="AH50" s="4"/>
      <c r="AI50" s="9"/>
    </row>
    <row r="51" spans="1:35" ht="14.25">
      <c r="A51" s="4" t="str">
        <f t="shared" si="2"/>
        <v>3He(d,p)4He</v>
      </c>
      <c r="B51" s="4">
        <v>2</v>
      </c>
      <c r="C51" s="4">
        <v>3</v>
      </c>
      <c r="D51" s="4" t="s">
        <v>1292</v>
      </c>
      <c r="E51" s="4" t="s">
        <v>354</v>
      </c>
      <c r="F51" s="8" t="s">
        <v>1087</v>
      </c>
      <c r="G51" s="8"/>
      <c r="H51" s="4"/>
      <c r="I51" s="4"/>
      <c r="J51" s="4"/>
      <c r="K51" s="4"/>
      <c r="L51" s="4"/>
      <c r="M51" s="4"/>
      <c r="N51" s="4"/>
      <c r="O51" s="4"/>
      <c r="P51" s="4"/>
      <c r="Q51" s="4"/>
      <c r="R51" s="4" t="s">
        <v>1546</v>
      </c>
      <c r="S51" s="7" t="s">
        <v>564</v>
      </c>
      <c r="T51" s="4">
        <v>402</v>
      </c>
      <c r="U51" s="8" t="s">
        <v>1547</v>
      </c>
      <c r="V51" s="4">
        <v>1998</v>
      </c>
      <c r="W51" t="s">
        <v>1055</v>
      </c>
      <c r="X51" t="s">
        <v>1548</v>
      </c>
      <c r="Y51" s="11" t="s">
        <v>1549</v>
      </c>
      <c r="Z51" s="10" t="s">
        <v>1550</v>
      </c>
      <c r="AA51" s="4"/>
      <c r="AB51" s="4"/>
      <c r="AC51" s="4" t="str">
        <f t="shared" si="0"/>
        <v>NIM/A.402(1998)402</v>
      </c>
      <c r="AD51" s="4" t="str">
        <f t="shared" si="1"/>
        <v>S.Oryu.1998</v>
      </c>
      <c r="AE51" s="42" t="str">
        <f>IF(COUNTIF(EXFOR!G$3:G$24,"*"&amp;AC51&amp;"*")&gt;0,"○",IF(COUNTIF(EXFOR!J$3:J$24,"*"&amp;W51&amp;"*"&amp;V51)&gt;0,"△","×"))</f>
        <v>×</v>
      </c>
      <c r="AF51" s="4"/>
      <c r="AG51" s="4"/>
      <c r="AH51" s="4"/>
      <c r="AI51" s="9"/>
    </row>
    <row r="52" spans="1:35" ht="12">
      <c r="A52" s="4" t="str">
        <f t="shared" si="2"/>
        <v>3He(d,p)4He</v>
      </c>
      <c r="B52" s="4">
        <v>2</v>
      </c>
      <c r="C52" s="4">
        <v>3</v>
      </c>
      <c r="D52" s="4" t="s">
        <v>1292</v>
      </c>
      <c r="E52" s="4" t="s">
        <v>354</v>
      </c>
      <c r="F52" s="8" t="s">
        <v>387</v>
      </c>
      <c r="G52" s="8"/>
      <c r="H52" s="4"/>
      <c r="I52" s="4"/>
      <c r="J52" s="4" t="s">
        <v>331</v>
      </c>
      <c r="K52" s="4"/>
      <c r="L52" s="4"/>
      <c r="M52" s="4"/>
      <c r="N52" s="4"/>
      <c r="O52" s="4"/>
      <c r="P52" s="4"/>
      <c r="Q52" s="4"/>
      <c r="R52" s="4" t="s">
        <v>1551</v>
      </c>
      <c r="S52" s="7" t="s">
        <v>1552</v>
      </c>
      <c r="T52" s="4">
        <v>58</v>
      </c>
      <c r="U52" s="8" t="s">
        <v>1553</v>
      </c>
      <c r="V52" s="4">
        <v>1998</v>
      </c>
      <c r="W52" t="s">
        <v>1554</v>
      </c>
      <c r="X52" t="s">
        <v>1555</v>
      </c>
      <c r="Y52" t="s">
        <v>1556</v>
      </c>
      <c r="Z52" s="10" t="s">
        <v>1557</v>
      </c>
      <c r="AA52" s="4"/>
      <c r="AB52" s="4"/>
      <c r="AC52" s="4" t="str">
        <f t="shared" si="0"/>
        <v>PR/D.58(1998)063506</v>
      </c>
      <c r="AD52" s="4" t="str">
        <f t="shared" si="1"/>
        <v>G.Fiorentini.1998</v>
      </c>
      <c r="AE52" s="42" t="str">
        <f>IF(COUNTIF(EXFOR!G$3:G$24,"*"&amp;AC52&amp;"*")&gt;0,"○",IF(COUNTIF(EXFOR!J$3:J$24,"*"&amp;W52&amp;"*"&amp;V52)&gt;0,"△","×"))</f>
        <v>×</v>
      </c>
      <c r="AF52" s="4"/>
      <c r="AG52" s="4"/>
      <c r="AH52" s="4"/>
      <c r="AI52" s="9"/>
    </row>
    <row r="53" spans="1:35" ht="14.25">
      <c r="A53" s="4" t="str">
        <f t="shared" si="2"/>
        <v>3He(d,p)4He</v>
      </c>
      <c r="B53" s="4">
        <v>2</v>
      </c>
      <c r="C53" s="4">
        <v>3</v>
      </c>
      <c r="D53" s="4" t="s">
        <v>1292</v>
      </c>
      <c r="E53" s="4" t="s">
        <v>354</v>
      </c>
      <c r="F53" s="8" t="s">
        <v>562</v>
      </c>
      <c r="G53" s="8"/>
      <c r="H53" s="4" t="s">
        <v>1064</v>
      </c>
      <c r="I53" s="4"/>
      <c r="J53" s="4"/>
      <c r="K53" s="4"/>
      <c r="L53" s="4"/>
      <c r="M53" s="4"/>
      <c r="N53" s="4"/>
      <c r="O53" s="4"/>
      <c r="P53" s="4"/>
      <c r="Q53" s="4"/>
      <c r="R53" s="4" t="s">
        <v>1558</v>
      </c>
      <c r="S53" s="7" t="s">
        <v>1559</v>
      </c>
      <c r="T53" s="4"/>
      <c r="U53" s="8"/>
      <c r="V53" s="4">
        <v>1998</v>
      </c>
      <c r="W53" t="s">
        <v>1560</v>
      </c>
      <c r="X53" t="s">
        <v>1561</v>
      </c>
      <c r="Y53" t="s">
        <v>1562</v>
      </c>
      <c r="Z53" s="4"/>
      <c r="AA53" s="4"/>
      <c r="AB53" s="4"/>
      <c r="AC53" s="4" t="str">
        <f t="shared" si="0"/>
        <v>Triangle Univ.Nuclear Lab., Ann.Rept., p.49 (1998); TUNL-XXXVII (1998).(1998)</v>
      </c>
      <c r="AD53" s="4" t="str">
        <f t="shared" si="1"/>
        <v>C.R.Brune.1998</v>
      </c>
      <c r="AE53" s="42" t="str">
        <f>IF(COUNTIF(EXFOR!G$3:G$24,"*"&amp;AC53&amp;"*")&gt;0,"○",IF(COUNTIF(EXFOR!J$3:J$24,"*"&amp;W53&amp;"*"&amp;V53)&gt;0,"△","×"))</f>
        <v>×</v>
      </c>
      <c r="AF53" s="4"/>
      <c r="AG53" s="4"/>
      <c r="AH53" s="4"/>
      <c r="AI53" s="9"/>
    </row>
    <row r="54" spans="1:35" ht="14.25">
      <c r="A54" s="4" t="str">
        <f t="shared" si="2"/>
        <v>3He(d,p)4He</v>
      </c>
      <c r="B54" s="4">
        <v>2</v>
      </c>
      <c r="C54" s="4">
        <v>3</v>
      </c>
      <c r="D54" s="4" t="s">
        <v>1292</v>
      </c>
      <c r="E54" s="4" t="s">
        <v>354</v>
      </c>
      <c r="F54" s="8" t="s">
        <v>1087</v>
      </c>
      <c r="G54" s="8"/>
      <c r="H54" s="4"/>
      <c r="I54" s="4"/>
      <c r="J54" s="4"/>
      <c r="K54" s="4"/>
      <c r="L54" s="4"/>
      <c r="M54" s="4"/>
      <c r="N54" s="4"/>
      <c r="O54" s="4"/>
      <c r="P54" s="4"/>
      <c r="Q54" s="4"/>
      <c r="R54" s="4" t="s">
        <v>1563</v>
      </c>
      <c r="S54" s="7" t="s">
        <v>1564</v>
      </c>
      <c r="T54" s="4"/>
      <c r="U54" s="8"/>
      <c r="V54" s="4">
        <v>1997</v>
      </c>
      <c r="W54" t="s">
        <v>1089</v>
      </c>
      <c r="X54" t="s">
        <v>1565</v>
      </c>
      <c r="Y54" t="s">
        <v>1566</v>
      </c>
      <c r="Z54" s="4"/>
      <c r="AA54" s="4"/>
      <c r="AB54" s="4"/>
      <c r="AC54" s="4" t="str">
        <f t="shared" si="0"/>
        <v>RIKEN-96, p.46 (1997).(1997)</v>
      </c>
      <c r="AD54" s="4" t="str">
        <f t="shared" si="1"/>
        <v>T.Uesaka.1997</v>
      </c>
      <c r="AE54" s="42" t="str">
        <f>IF(COUNTIF(EXFOR!G$3:G$24,"*"&amp;AC54&amp;"*")&gt;0,"○",IF(COUNTIF(EXFOR!J$3:J$24,"*"&amp;W54&amp;"*"&amp;V54)&gt;0,"△","×"))</f>
        <v>×</v>
      </c>
      <c r="AF54" s="4"/>
      <c r="AG54" s="4"/>
      <c r="AH54" s="4"/>
      <c r="AI54" s="9"/>
    </row>
    <row r="55" spans="1:35" ht="14.25">
      <c r="A55" s="4" t="str">
        <f t="shared" si="2"/>
        <v>3He(d,p)4He</v>
      </c>
      <c r="B55" s="4">
        <v>2</v>
      </c>
      <c r="C55" s="4">
        <v>3</v>
      </c>
      <c r="D55" s="4" t="s">
        <v>1292</v>
      </c>
      <c r="E55" s="4" t="s">
        <v>354</v>
      </c>
      <c r="F55" s="8" t="s">
        <v>1567</v>
      </c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  <c r="R55" s="4" t="s">
        <v>1568</v>
      </c>
      <c r="S55" s="7" t="s">
        <v>564</v>
      </c>
      <c r="T55" s="4">
        <v>389</v>
      </c>
      <c r="U55" s="8" t="s">
        <v>1569</v>
      </c>
      <c r="V55" s="4">
        <v>1997</v>
      </c>
      <c r="W55" t="s">
        <v>1570</v>
      </c>
      <c r="X55" t="s">
        <v>1571</v>
      </c>
      <c r="Y55" t="s">
        <v>1572</v>
      </c>
      <c r="Z55" s="10" t="s">
        <v>1573</v>
      </c>
      <c r="AA55" s="4"/>
      <c r="AB55" s="4"/>
      <c r="AC55" s="4" t="str">
        <f t="shared" si="0"/>
        <v>NIM/A.389(1997)389</v>
      </c>
      <c r="AD55" s="4" t="str">
        <f t="shared" si="1"/>
        <v>W.Korsch.1997</v>
      </c>
      <c r="AE55" s="42" t="str">
        <f>IF(COUNTIF(EXFOR!G$3:G$24,"*"&amp;AC55&amp;"*")&gt;0,"○",IF(COUNTIF(EXFOR!J$3:J$24,"*"&amp;W55&amp;"*"&amp;V55)&gt;0,"△","×"))</f>
        <v>×</v>
      </c>
      <c r="AF55" s="4"/>
      <c r="AG55" s="4"/>
      <c r="AH55" s="4"/>
      <c r="AI55" s="9"/>
    </row>
    <row r="56" spans="1:35" ht="15">
      <c r="A56" s="4" t="str">
        <f t="shared" si="2"/>
        <v>3He(d,p)4He</v>
      </c>
      <c r="B56" s="4">
        <v>2</v>
      </c>
      <c r="C56" s="4">
        <v>3</v>
      </c>
      <c r="D56" s="4" t="s">
        <v>1292</v>
      </c>
      <c r="E56" s="4" t="s">
        <v>354</v>
      </c>
      <c r="F56" s="8" t="s">
        <v>1574</v>
      </c>
      <c r="G56" s="8" t="s">
        <v>1575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 t="s">
        <v>1576</v>
      </c>
      <c r="S56" s="7" t="s">
        <v>1577</v>
      </c>
      <c r="T56" s="4"/>
      <c r="U56" s="8"/>
      <c r="V56" s="4">
        <v>1997</v>
      </c>
      <c r="W56" t="s">
        <v>1578</v>
      </c>
      <c r="X56" t="s">
        <v>1579</v>
      </c>
      <c r="Y56" t="s">
        <v>1580</v>
      </c>
      <c r="Z56" s="4"/>
      <c r="AA56" s="4"/>
      <c r="AB56" s="4"/>
      <c r="AC56" s="4" t="str">
        <f t="shared" si="0"/>
        <v>Kyushu Univ.Tandem Acc.Lab.Rept., 1995-1996, p.133 (1997); KUTL Report-6 (1997).(1997)</v>
      </c>
      <c r="AD56" s="4" t="str">
        <f t="shared" si="1"/>
        <v>T.Fujita.1997</v>
      </c>
      <c r="AE56" s="42" t="str">
        <f>IF(COUNTIF(EXFOR!G$3:G$24,"*"&amp;AC56&amp;"*")&gt;0,"○",IF(COUNTIF(EXFOR!J$3:J$24,"*"&amp;W56&amp;"*"&amp;V56)&gt;0,"△","×"))</f>
        <v>×</v>
      </c>
      <c r="AF56" s="4"/>
      <c r="AG56" s="4"/>
      <c r="AH56" s="4"/>
      <c r="AI56" s="9"/>
    </row>
    <row r="57" spans="1:35" s="3" customFormat="1" ht="12">
      <c r="A57" s="7" t="str">
        <f t="shared" si="2"/>
        <v>3He(d,p)4He</v>
      </c>
      <c r="B57" s="7">
        <v>2</v>
      </c>
      <c r="C57" s="7">
        <v>3</v>
      </c>
      <c r="D57" s="7" t="s">
        <v>1292</v>
      </c>
      <c r="E57" s="7" t="s">
        <v>354</v>
      </c>
      <c r="F57" s="19" t="s">
        <v>1301</v>
      </c>
      <c r="G57" s="19" t="s">
        <v>1581</v>
      </c>
      <c r="H57" s="7"/>
      <c r="J57" s="7"/>
      <c r="K57" s="7"/>
      <c r="L57" s="7"/>
      <c r="M57" s="7"/>
      <c r="N57" s="7"/>
      <c r="O57" s="7"/>
      <c r="P57" s="7"/>
      <c r="Q57" s="7"/>
      <c r="R57" s="7" t="s">
        <v>1582</v>
      </c>
      <c r="S57" s="7" t="s">
        <v>342</v>
      </c>
      <c r="T57" s="7">
        <v>626</v>
      </c>
      <c r="U57" s="19" t="s">
        <v>1583</v>
      </c>
      <c r="V57" s="7">
        <v>1997</v>
      </c>
      <c r="W57" s="20" t="s">
        <v>1584</v>
      </c>
      <c r="X57" s="20" t="s">
        <v>1584</v>
      </c>
      <c r="Y57" s="20" t="s">
        <v>1585</v>
      </c>
      <c r="Z57" s="22" t="s">
        <v>664</v>
      </c>
      <c r="AA57" s="7"/>
      <c r="AB57" s="7"/>
      <c r="AC57" s="4" t="str">
        <f t="shared" si="0"/>
        <v>NP/A.626(1997)187c</v>
      </c>
      <c r="AD57" s="4" t="str">
        <f t="shared" si="1"/>
        <v>C.A.Bertulani.1997</v>
      </c>
      <c r="AE57" s="42" t="str">
        <f>IF(COUNTIF(EXFOR!G$3:G$24,"*"&amp;AC57&amp;"*")&gt;0,"○",IF(COUNTIF(EXFOR!J$3:J$24,"*"&amp;W57&amp;"*"&amp;V57)&gt;0,"△","×"))</f>
        <v>×</v>
      </c>
      <c r="AF57" s="7"/>
      <c r="AG57" s="7"/>
      <c r="AH57" s="7"/>
      <c r="AI57" s="21"/>
    </row>
    <row r="58" spans="1:35" ht="12">
      <c r="A58" s="4" t="str">
        <f t="shared" si="2"/>
        <v>3He(d,p)4He</v>
      </c>
      <c r="B58" s="4">
        <v>2</v>
      </c>
      <c r="C58" s="4">
        <v>3</v>
      </c>
      <c r="D58" s="4" t="s">
        <v>1292</v>
      </c>
      <c r="E58" s="4" t="s">
        <v>354</v>
      </c>
      <c r="F58" s="8" t="s">
        <v>387</v>
      </c>
      <c r="G58" s="8"/>
      <c r="H58" s="4"/>
      <c r="I58" s="4"/>
      <c r="J58" s="4" t="s">
        <v>333</v>
      </c>
      <c r="K58" s="4"/>
      <c r="L58" s="4"/>
      <c r="M58" s="4"/>
      <c r="N58" s="4"/>
      <c r="O58" s="4"/>
      <c r="P58" s="4"/>
      <c r="Q58" s="4"/>
      <c r="R58" s="4" t="s">
        <v>665</v>
      </c>
      <c r="S58" s="7" t="s">
        <v>342</v>
      </c>
      <c r="T58" s="4">
        <v>627</v>
      </c>
      <c r="U58" s="8" t="s">
        <v>666</v>
      </c>
      <c r="V58" s="4">
        <v>1997</v>
      </c>
      <c r="W58" t="s">
        <v>667</v>
      </c>
      <c r="X58" t="s">
        <v>668</v>
      </c>
      <c r="Y58" t="s">
        <v>669</v>
      </c>
      <c r="Z58" s="10" t="s">
        <v>670</v>
      </c>
      <c r="AA58" s="4"/>
      <c r="AB58" s="4"/>
      <c r="AC58" s="4" t="str">
        <f t="shared" si="0"/>
        <v>NP/A.627(1997)324</v>
      </c>
      <c r="AD58" s="4" t="str">
        <f t="shared" si="1"/>
        <v>A.B.Balantekin.1997</v>
      </c>
      <c r="AE58" s="42" t="str">
        <f>IF(COUNTIF(EXFOR!G$3:G$24,"*"&amp;AC58&amp;"*")&gt;0,"○",IF(COUNTIF(EXFOR!J$3:J$24,"*"&amp;W58&amp;"*"&amp;V58)&gt;0,"△","×"))</f>
        <v>×</v>
      </c>
      <c r="AF58" s="4"/>
      <c r="AG58" s="4"/>
      <c r="AH58" s="4"/>
      <c r="AI58" s="9"/>
    </row>
    <row r="59" spans="1:35" ht="14.25">
      <c r="A59" s="4" t="str">
        <f t="shared" si="2"/>
        <v>3He(d,p)4He</v>
      </c>
      <c r="B59" s="4">
        <v>2</v>
      </c>
      <c r="C59" s="4">
        <v>3</v>
      </c>
      <c r="D59" s="4" t="s">
        <v>1292</v>
      </c>
      <c r="E59" s="4" t="s">
        <v>354</v>
      </c>
      <c r="F59" s="8" t="s">
        <v>671</v>
      </c>
      <c r="G59" s="8" t="s">
        <v>1581</v>
      </c>
      <c r="H59" s="4"/>
      <c r="I59" s="4" t="s">
        <v>1284</v>
      </c>
      <c r="J59" s="4"/>
      <c r="K59" s="4"/>
      <c r="L59" s="4"/>
      <c r="M59" s="4"/>
      <c r="N59" s="4"/>
      <c r="O59" s="4"/>
      <c r="P59" s="4"/>
      <c r="Q59" s="4"/>
      <c r="R59" s="4" t="s">
        <v>672</v>
      </c>
      <c r="S59" s="7" t="s">
        <v>394</v>
      </c>
      <c r="T59" s="4">
        <v>369</v>
      </c>
      <c r="U59" s="8" t="s">
        <v>673</v>
      </c>
      <c r="V59" s="4">
        <v>1996</v>
      </c>
      <c r="W59" t="s">
        <v>674</v>
      </c>
      <c r="X59" t="s">
        <v>675</v>
      </c>
      <c r="Y59" t="s">
        <v>676</v>
      </c>
      <c r="Z59" s="10" t="s">
        <v>677</v>
      </c>
      <c r="AA59" s="4"/>
      <c r="AB59" s="4"/>
      <c r="AC59" s="4" t="str">
        <f t="shared" si="0"/>
        <v>PL/B.369(1996)211</v>
      </c>
      <c r="AD59" s="4" t="str">
        <f t="shared" si="1"/>
        <v>K.Langanke.1996</v>
      </c>
      <c r="AE59" s="42" t="str">
        <f>IF(COUNTIF(EXFOR!G$3:G$24,"*"&amp;AC59&amp;"*")&gt;0,"○",IF(COUNTIF(EXFOR!J$3:J$24,"*"&amp;W59&amp;"*"&amp;V59)&gt;0,"△","×"))</f>
        <v>×</v>
      </c>
      <c r="AF59" s="4"/>
      <c r="AG59" s="4"/>
      <c r="AH59" s="4"/>
      <c r="AI59" s="9"/>
    </row>
    <row r="60" spans="1:35" ht="14.25">
      <c r="A60" s="4" t="str">
        <f t="shared" si="2"/>
        <v>3He(d,p)4He</v>
      </c>
      <c r="B60" s="4">
        <v>2</v>
      </c>
      <c r="C60" s="4">
        <v>3</v>
      </c>
      <c r="D60" s="4" t="s">
        <v>1292</v>
      </c>
      <c r="E60" s="4" t="s">
        <v>354</v>
      </c>
      <c r="F60" s="8" t="s">
        <v>678</v>
      </c>
      <c r="G60" s="8"/>
      <c r="H60" s="4"/>
      <c r="I60" s="4"/>
      <c r="J60" s="4"/>
      <c r="K60" s="4"/>
      <c r="L60" s="4"/>
      <c r="M60" s="4"/>
      <c r="N60" s="4"/>
      <c r="O60" s="4"/>
      <c r="P60" s="4"/>
      <c r="Q60" s="4"/>
      <c r="R60" s="4" t="s">
        <v>679</v>
      </c>
      <c r="S60" s="7" t="s">
        <v>680</v>
      </c>
      <c r="T60" s="4">
        <v>111</v>
      </c>
      <c r="U60" s="8" t="s">
        <v>681</v>
      </c>
      <c r="V60" s="4">
        <v>1996</v>
      </c>
      <c r="W60" t="s">
        <v>682</v>
      </c>
      <c r="X60" t="s">
        <v>683</v>
      </c>
      <c r="Y60" t="s">
        <v>684</v>
      </c>
      <c r="Z60" s="10" t="s">
        <v>685</v>
      </c>
      <c r="AA60" s="4"/>
      <c r="AB60" s="4"/>
      <c r="AC60" s="4" t="str">
        <f t="shared" si="0"/>
        <v>NIM/B.111(1996)176</v>
      </c>
      <c r="AD60" s="4" t="str">
        <f t="shared" si="1"/>
        <v>W.H.Geist.1996</v>
      </c>
      <c r="AE60" s="42" t="str">
        <f>IF(COUNTIF(EXFOR!G$3:G$24,"*"&amp;AC60&amp;"*")&gt;0,"○",IF(COUNTIF(EXFOR!J$3:J$24,"*"&amp;W60&amp;"*"&amp;V60)&gt;0,"△","×"))</f>
        <v>×</v>
      </c>
      <c r="AF60" s="4"/>
      <c r="AG60" s="4"/>
      <c r="AH60" s="4"/>
      <c r="AI60" s="9"/>
    </row>
    <row r="61" spans="1:35" ht="12">
      <c r="A61" s="4" t="str">
        <f t="shared" si="2"/>
        <v>3He(d,p)4He</v>
      </c>
      <c r="B61" s="4">
        <v>2</v>
      </c>
      <c r="C61" s="4">
        <v>3</v>
      </c>
      <c r="D61" s="4" t="s">
        <v>1292</v>
      </c>
      <c r="E61" s="4" t="s">
        <v>354</v>
      </c>
      <c r="F61" s="8" t="s">
        <v>346</v>
      </c>
      <c r="G61" s="8"/>
      <c r="H61" s="4" t="s">
        <v>331</v>
      </c>
      <c r="I61" s="4"/>
      <c r="J61" s="4"/>
      <c r="K61" s="4"/>
      <c r="L61" s="4"/>
      <c r="M61" s="4"/>
      <c r="N61" s="4"/>
      <c r="O61" s="4"/>
      <c r="P61" s="4"/>
      <c r="Q61" s="4"/>
      <c r="R61" s="4" t="s">
        <v>686</v>
      </c>
      <c r="S61" s="7" t="s">
        <v>334</v>
      </c>
      <c r="T61" s="4">
        <v>53</v>
      </c>
      <c r="U61" s="8" t="s">
        <v>687</v>
      </c>
      <c r="V61" s="4">
        <v>1996</v>
      </c>
      <c r="W61" t="s">
        <v>688</v>
      </c>
      <c r="X61" t="s">
        <v>689</v>
      </c>
      <c r="Y61" t="s">
        <v>690</v>
      </c>
      <c r="Z61" s="10" t="s">
        <v>691</v>
      </c>
      <c r="AA61" s="4"/>
      <c r="AB61" s="4"/>
      <c r="AC61" s="4" t="str">
        <f t="shared" si="0"/>
        <v>PR/C.53(1996)18</v>
      </c>
      <c r="AD61" s="4" t="str">
        <f t="shared" si="1"/>
        <v>J.M.Bang.1996</v>
      </c>
      <c r="AE61" s="42" t="str">
        <f>IF(COUNTIF(EXFOR!G$3:G$24,"*"&amp;AC61&amp;"*")&gt;0,"○",IF(COUNTIF(EXFOR!J$3:J$24,"*"&amp;W61&amp;"*"&amp;V61)&gt;0,"△","×"))</f>
        <v>×</v>
      </c>
      <c r="AF61" s="4"/>
      <c r="AG61" s="4"/>
      <c r="AH61" s="4"/>
      <c r="AI61" s="9"/>
    </row>
    <row r="62" spans="1:35" s="3" customFormat="1" ht="15">
      <c r="A62" s="7" t="str">
        <f t="shared" si="2"/>
        <v>3He(d,p)4He</v>
      </c>
      <c r="B62" s="7">
        <v>2</v>
      </c>
      <c r="C62" s="7">
        <v>3</v>
      </c>
      <c r="D62" s="7" t="s">
        <v>1292</v>
      </c>
      <c r="E62" s="7" t="s">
        <v>354</v>
      </c>
      <c r="F62" s="19" t="s">
        <v>692</v>
      </c>
      <c r="G62" s="19" t="s">
        <v>693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 t="s">
        <v>694</v>
      </c>
      <c r="S62" s="7" t="s">
        <v>695</v>
      </c>
      <c r="T62" s="7"/>
      <c r="U62" s="19"/>
      <c r="V62" s="7">
        <v>1995</v>
      </c>
      <c r="W62" s="20" t="s">
        <v>696</v>
      </c>
      <c r="X62" s="20" t="s">
        <v>697</v>
      </c>
      <c r="Y62" s="20" t="s">
        <v>698</v>
      </c>
      <c r="Z62" s="7"/>
      <c r="AA62" s="7"/>
      <c r="AB62" s="7"/>
      <c r="AC62" s="4" t="str">
        <f t="shared" si="0"/>
        <v>Kyushu Univ.Tandem Acc.Lab.Rept., 1993-1994, p.100 (1995).(1995)</v>
      </c>
      <c r="AD62" s="4" t="str">
        <f t="shared" si="1"/>
        <v>N.Nishimori.1995</v>
      </c>
      <c r="AE62" s="42" t="str">
        <f>IF(COUNTIF(EXFOR!G$3:G$24,"*"&amp;AC62&amp;"*")&gt;0,"○",IF(COUNTIF(EXFOR!J$3:J$24,"*"&amp;W62&amp;"*"&amp;V62)&gt;0,"△","×"))</f>
        <v>×</v>
      </c>
      <c r="AF62" s="7"/>
      <c r="AG62" s="7"/>
      <c r="AH62" s="7"/>
      <c r="AI62" s="21"/>
    </row>
    <row r="63" spans="1:35" ht="13.5" customHeight="1">
      <c r="A63" s="4" t="str">
        <f t="shared" si="2"/>
        <v>3He(d,p)4He</v>
      </c>
      <c r="B63" s="4">
        <v>2</v>
      </c>
      <c r="C63" s="4">
        <v>3</v>
      </c>
      <c r="D63" s="4" t="s">
        <v>1292</v>
      </c>
      <c r="E63" s="4" t="s">
        <v>354</v>
      </c>
      <c r="F63" s="8" t="s">
        <v>699</v>
      </c>
      <c r="G63" s="8" t="s">
        <v>700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 t="s">
        <v>701</v>
      </c>
      <c r="S63" s="7" t="s">
        <v>564</v>
      </c>
      <c r="T63" s="4">
        <v>365</v>
      </c>
      <c r="U63" s="8" t="s">
        <v>702</v>
      </c>
      <c r="V63" s="4">
        <v>1995</v>
      </c>
      <c r="W63" t="s">
        <v>703</v>
      </c>
      <c r="X63" t="s">
        <v>704</v>
      </c>
      <c r="Y63" t="s">
        <v>705</v>
      </c>
      <c r="Z63" s="10" t="s">
        <v>706</v>
      </c>
      <c r="AA63" s="4"/>
      <c r="AB63" s="4"/>
      <c r="AC63" s="4" t="str">
        <f t="shared" si="0"/>
        <v>NIM/A.365(1995)36</v>
      </c>
      <c r="AD63" s="4" t="str">
        <f t="shared" si="1"/>
        <v>W.Geist.1995</v>
      </c>
      <c r="AE63" s="42" t="str">
        <f>IF(COUNTIF(EXFOR!G$3:G$24,"*"&amp;AC63&amp;"*")&gt;0,"○",IF(COUNTIF(EXFOR!J$3:J$24,"*"&amp;W63&amp;"*"&amp;V63)&gt;0,"△","×"))</f>
        <v>×</v>
      </c>
      <c r="AF63" s="4"/>
      <c r="AG63" s="4"/>
      <c r="AH63" s="4"/>
      <c r="AI63" s="9"/>
    </row>
    <row r="64" spans="1:35" s="3" customFormat="1" ht="12">
      <c r="A64" s="7" t="str">
        <f t="shared" si="2"/>
        <v>3He(d,p)4He</v>
      </c>
      <c r="B64" s="7">
        <v>2</v>
      </c>
      <c r="C64" s="7">
        <v>3</v>
      </c>
      <c r="D64" s="7" t="s">
        <v>1292</v>
      </c>
      <c r="E64" s="7" t="s">
        <v>354</v>
      </c>
      <c r="F64" s="19"/>
      <c r="G64" s="19" t="s">
        <v>1581</v>
      </c>
      <c r="H64" s="7"/>
      <c r="J64" s="7"/>
      <c r="K64" s="7"/>
      <c r="L64" s="7"/>
      <c r="M64" s="7"/>
      <c r="N64" s="7"/>
      <c r="O64" s="7"/>
      <c r="P64" s="7"/>
      <c r="Q64" s="7"/>
      <c r="R64" s="7" t="s">
        <v>707</v>
      </c>
      <c r="S64" s="7" t="s">
        <v>708</v>
      </c>
      <c r="T64" s="7">
        <v>350</v>
      </c>
      <c r="U64" s="19" t="s">
        <v>506</v>
      </c>
      <c r="V64" s="7">
        <v>1995</v>
      </c>
      <c r="W64" s="20" t="s">
        <v>1554</v>
      </c>
      <c r="X64" s="20" t="s">
        <v>709</v>
      </c>
      <c r="Y64" s="20" t="s">
        <v>710</v>
      </c>
      <c r="Z64" s="7"/>
      <c r="AA64" s="7"/>
      <c r="AB64" s="7"/>
      <c r="AC64" s="4" t="str">
        <f t="shared" si="0"/>
        <v>ZP/A.350(1995)289</v>
      </c>
      <c r="AD64" s="4" t="str">
        <f t="shared" si="1"/>
        <v>G.Fiorentini.1995</v>
      </c>
      <c r="AE64" s="42" t="str">
        <f>IF(COUNTIF(EXFOR!G$3:G$24,"*"&amp;AC64&amp;"*")&gt;0,"○",IF(COUNTIF(EXFOR!J$3:J$24,"*"&amp;W64&amp;"*"&amp;V64)&gt;0,"△","×"))</f>
        <v>×</v>
      </c>
      <c r="AF64" s="7"/>
      <c r="AG64" s="7"/>
      <c r="AH64" s="7"/>
      <c r="AI64" s="21"/>
    </row>
    <row r="65" spans="1:35" ht="12">
      <c r="A65" s="4" t="str">
        <f t="shared" si="2"/>
        <v>3He(d,p)4He</v>
      </c>
      <c r="B65" s="4">
        <v>2</v>
      </c>
      <c r="C65" s="4">
        <v>3</v>
      </c>
      <c r="D65" s="4" t="s">
        <v>1292</v>
      </c>
      <c r="E65" s="4" t="s">
        <v>354</v>
      </c>
      <c r="F65" s="8" t="s">
        <v>711</v>
      </c>
      <c r="G65" s="8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s">
        <v>712</v>
      </c>
      <c r="S65" s="7" t="s">
        <v>564</v>
      </c>
      <c r="T65" s="4">
        <v>360</v>
      </c>
      <c r="U65" s="8" t="s">
        <v>713</v>
      </c>
      <c r="V65" s="4">
        <v>1995</v>
      </c>
      <c r="W65" t="s">
        <v>714</v>
      </c>
      <c r="X65" t="s">
        <v>715</v>
      </c>
      <c r="Y65" t="s">
        <v>716</v>
      </c>
      <c r="Z65" s="10" t="s">
        <v>0</v>
      </c>
      <c r="AA65" s="4"/>
      <c r="AB65" s="4"/>
      <c r="AC65" s="4" t="str">
        <f t="shared" si="0"/>
        <v>NIM/A.360(1995)607</v>
      </c>
      <c r="AD65" s="4" t="str">
        <f t="shared" si="1"/>
        <v>C.Arpesella.1995</v>
      </c>
      <c r="AE65" s="42" t="str">
        <f>IF(COUNTIF(EXFOR!G$3:G$24,"*"&amp;AC65&amp;"*")&gt;0,"○",IF(COUNTIF(EXFOR!J$3:J$24,"*"&amp;W65&amp;"*"&amp;V65)&gt;0,"△","×"))</f>
        <v>×</v>
      </c>
      <c r="AF65" s="4"/>
      <c r="AG65" s="4"/>
      <c r="AH65" s="4"/>
      <c r="AI65" s="9"/>
    </row>
    <row r="66" spans="1:35" ht="14.25">
      <c r="A66" s="4" t="str">
        <f t="shared" si="2"/>
        <v>3He(d,p)4He</v>
      </c>
      <c r="B66" s="4">
        <v>2</v>
      </c>
      <c r="C66" s="4">
        <v>3</v>
      </c>
      <c r="D66" s="4" t="s">
        <v>1292</v>
      </c>
      <c r="E66" s="4" t="s">
        <v>354</v>
      </c>
      <c r="F66" s="8" t="s">
        <v>1</v>
      </c>
      <c r="G66" s="8" t="s">
        <v>2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 t="s">
        <v>3</v>
      </c>
      <c r="S66" s="7" t="s">
        <v>4</v>
      </c>
      <c r="T66" s="4"/>
      <c r="U66" s="8"/>
      <c r="V66" s="4">
        <v>1994</v>
      </c>
      <c r="W66" t="s">
        <v>5</v>
      </c>
      <c r="X66" t="s">
        <v>6</v>
      </c>
      <c r="Y66" t="s">
        <v>7</v>
      </c>
      <c r="Z66" s="4"/>
      <c r="AA66" s="4"/>
      <c r="AB66" s="4"/>
      <c r="AC66" s="4" t="str">
        <f t="shared" si="0"/>
        <v>Univ.Tsukuba, Tandem Accel.Center, Ann.Rept., 1993, p.10 (1994); UTTAC-61 (1994).(1994)</v>
      </c>
      <c r="AD66" s="4" t="str">
        <f t="shared" si="1"/>
        <v>H.Kishita.1994</v>
      </c>
      <c r="AE66" s="42" t="str">
        <f>IF(COUNTIF(EXFOR!G$3:G$24,"*"&amp;AC66&amp;"*")&gt;0,"○",IF(COUNTIF(EXFOR!J$3:J$24,"*"&amp;W66&amp;"*"&amp;V66)&gt;0,"△","×"))</f>
        <v>×</v>
      </c>
      <c r="AF66" s="4"/>
      <c r="AG66" s="4"/>
      <c r="AH66" s="4"/>
      <c r="AI66" s="9"/>
    </row>
    <row r="67" spans="1:35" ht="12">
      <c r="A67" s="4" t="str">
        <f t="shared" si="2"/>
        <v>3He(d,p)4He</v>
      </c>
      <c r="B67" s="4">
        <v>2</v>
      </c>
      <c r="C67" s="4">
        <v>3</v>
      </c>
      <c r="D67" s="4" t="s">
        <v>1292</v>
      </c>
      <c r="E67" s="4" t="s">
        <v>354</v>
      </c>
      <c r="F67" s="8" t="s">
        <v>387</v>
      </c>
      <c r="G67" s="8"/>
      <c r="H67" s="4" t="s">
        <v>331</v>
      </c>
      <c r="I67" s="4"/>
      <c r="J67" s="4"/>
      <c r="K67" s="4"/>
      <c r="L67" s="4"/>
      <c r="M67" s="4"/>
      <c r="N67" s="4"/>
      <c r="O67" s="4"/>
      <c r="P67" s="4"/>
      <c r="Q67" s="4"/>
      <c r="R67" s="4" t="s">
        <v>8</v>
      </c>
      <c r="S67" s="7" t="s">
        <v>334</v>
      </c>
      <c r="T67" s="4">
        <v>47</v>
      </c>
      <c r="U67" s="8" t="s">
        <v>9</v>
      </c>
      <c r="V67" s="4">
        <v>1993</v>
      </c>
      <c r="W67" t="s">
        <v>10</v>
      </c>
      <c r="X67" t="s">
        <v>10</v>
      </c>
      <c r="Y67" t="s">
        <v>11</v>
      </c>
      <c r="Z67" s="10" t="s">
        <v>12</v>
      </c>
      <c r="AA67" s="4"/>
      <c r="AB67" s="4"/>
      <c r="AC67" s="4" t="str">
        <f t="shared" si="0"/>
        <v>PR/C.47(1993)1247</v>
      </c>
      <c r="AD67" s="4" t="str">
        <f t="shared" si="1"/>
        <v>A.Scalia.1993</v>
      </c>
      <c r="AE67" s="42" t="str">
        <f>IF(COUNTIF(EXFOR!G$3:G$24,"*"&amp;AC67&amp;"*")&gt;0,"○",IF(COUNTIF(EXFOR!J$3:J$24,"*"&amp;W67&amp;"*"&amp;V67)&gt;0,"△","×"))</f>
        <v>×</v>
      </c>
      <c r="AF67" s="4"/>
      <c r="AG67" s="4"/>
      <c r="AH67" s="4"/>
      <c r="AI67" s="9"/>
    </row>
    <row r="68" spans="1:35" ht="14.25">
      <c r="A68" s="4" t="str">
        <f t="shared" si="2"/>
        <v>3He(d,p)4He</v>
      </c>
      <c r="B68" s="4">
        <v>2</v>
      </c>
      <c r="C68" s="4">
        <v>3</v>
      </c>
      <c r="D68" s="4" t="s">
        <v>1292</v>
      </c>
      <c r="E68" s="4" t="s">
        <v>354</v>
      </c>
      <c r="F68" s="8"/>
      <c r="G68" s="8" t="s">
        <v>13</v>
      </c>
      <c r="H68" s="4"/>
      <c r="I68" s="4" t="s">
        <v>333</v>
      </c>
      <c r="J68" s="4"/>
      <c r="K68" s="4"/>
      <c r="L68" s="4"/>
      <c r="M68" s="4"/>
      <c r="N68" s="4"/>
      <c r="O68" s="4"/>
      <c r="P68" s="4"/>
      <c r="Q68" s="4"/>
      <c r="R68" s="4" t="s">
        <v>14</v>
      </c>
      <c r="S68" s="7" t="s">
        <v>15</v>
      </c>
      <c r="T68" s="8" t="s">
        <v>16</v>
      </c>
      <c r="U68" s="8" t="s">
        <v>17</v>
      </c>
      <c r="V68" s="4">
        <v>1993</v>
      </c>
      <c r="W68" t="s">
        <v>18</v>
      </c>
      <c r="X68" t="s">
        <v>19</v>
      </c>
      <c r="Y68" t="s">
        <v>20</v>
      </c>
      <c r="Z68" s="4"/>
      <c r="AA68" s="4"/>
      <c r="AB68" s="4"/>
      <c r="AC68" s="4" t="str">
        <f t="shared" si="0"/>
        <v>YF,PAN.56,56(1993)2,217</v>
      </c>
      <c r="AD68" s="4" t="str">
        <f aca="true" t="shared" si="3" ref="AD68:AD131">W68&amp;"."&amp;V68</f>
        <v>V.D.Mur.1993</v>
      </c>
      <c r="AE68" s="42" t="str">
        <f>IF(COUNTIF(EXFOR!G$3:G$24,"*"&amp;AC68&amp;"*")&gt;0,"○",IF(COUNTIF(EXFOR!J$3:J$24,"*"&amp;W68&amp;"*"&amp;V68)&gt;0,"△","×"))</f>
        <v>×</v>
      </c>
      <c r="AF68" s="4"/>
      <c r="AG68" s="4"/>
      <c r="AH68" s="4"/>
      <c r="AI68" s="9"/>
    </row>
    <row r="69" spans="1:35" ht="12">
      <c r="A69" s="4" t="str">
        <f t="shared" si="2"/>
        <v>3He(d,p)4He</v>
      </c>
      <c r="B69" s="4">
        <v>2</v>
      </c>
      <c r="C69" s="4">
        <v>3</v>
      </c>
      <c r="D69" s="4" t="s">
        <v>1292</v>
      </c>
      <c r="E69" s="4" t="s">
        <v>354</v>
      </c>
      <c r="F69" s="8"/>
      <c r="G69" s="8" t="s">
        <v>21</v>
      </c>
      <c r="H69" s="4" t="s">
        <v>340</v>
      </c>
      <c r="I69" s="4" t="s">
        <v>333</v>
      </c>
      <c r="J69" s="4"/>
      <c r="K69" s="4"/>
      <c r="L69" s="4"/>
      <c r="M69" s="4"/>
      <c r="N69" s="4"/>
      <c r="O69" s="4"/>
      <c r="P69" s="4"/>
      <c r="Q69" s="4"/>
      <c r="R69" s="4" t="s">
        <v>22</v>
      </c>
      <c r="S69" s="7" t="s">
        <v>342</v>
      </c>
      <c r="T69" s="4">
        <v>551</v>
      </c>
      <c r="U69" s="8" t="s">
        <v>23</v>
      </c>
      <c r="V69" s="4">
        <v>1993</v>
      </c>
      <c r="W69" t="s">
        <v>24</v>
      </c>
      <c r="X69" t="s">
        <v>25</v>
      </c>
      <c r="Y69" t="s">
        <v>26</v>
      </c>
      <c r="Z69" s="10" t="s">
        <v>27</v>
      </c>
      <c r="AA69" s="4"/>
      <c r="AB69" s="4"/>
      <c r="AC69" s="4" t="str">
        <f aca="true" t="shared" si="4" ref="AC69:AC132">S69&amp;"."&amp;IF(IF(T69="","",T69)&amp;IF(V69="",",","("&amp;V69&amp;")")&amp;IF(U69="","",U69)=",","",IF(T69="","",T69)&amp;IF(V69="",",","("&amp;V69&amp;")")&amp;IF(U69="","",U69))</f>
        <v>NP/A.551(1993)255</v>
      </c>
      <c r="AD69" s="4" t="str">
        <f t="shared" si="3"/>
        <v>G.S.Chulick.1993</v>
      </c>
      <c r="AE69" s="42" t="str">
        <f>IF(COUNTIF(EXFOR!G$3:G$24,"*"&amp;AC69&amp;"*")&gt;0,"○",IF(COUNTIF(EXFOR!J$3:J$24,"*"&amp;W69&amp;"*"&amp;V69)&gt;0,"△","×"))</f>
        <v>×</v>
      </c>
      <c r="AF69" s="4"/>
      <c r="AG69" s="4"/>
      <c r="AH69" s="4"/>
      <c r="AI69" s="9"/>
    </row>
    <row r="70" spans="1:35" ht="14.25">
      <c r="A70" s="4" t="str">
        <f t="shared" si="2"/>
        <v>3He(d,p)4He</v>
      </c>
      <c r="B70" s="4">
        <v>2</v>
      </c>
      <c r="C70" s="4">
        <v>3</v>
      </c>
      <c r="D70" s="4" t="s">
        <v>1292</v>
      </c>
      <c r="E70" s="4" t="s">
        <v>354</v>
      </c>
      <c r="F70" s="8" t="s">
        <v>1301</v>
      </c>
      <c r="G70" s="8" t="s">
        <v>1581</v>
      </c>
      <c r="H70" s="4"/>
      <c r="I70" s="4" t="s">
        <v>331</v>
      </c>
      <c r="J70" s="4"/>
      <c r="K70" s="4"/>
      <c r="L70" s="4"/>
      <c r="M70" s="4"/>
      <c r="N70" s="4"/>
      <c r="O70" s="4"/>
      <c r="P70" s="4"/>
      <c r="Q70" s="4"/>
      <c r="R70" s="4" t="s">
        <v>28</v>
      </c>
      <c r="S70" s="7" t="s">
        <v>29</v>
      </c>
      <c r="T70" s="4"/>
      <c r="U70" s="8"/>
      <c r="V70" s="4">
        <v>1992</v>
      </c>
      <c r="W70" t="s">
        <v>674</v>
      </c>
      <c r="X70" t="s">
        <v>30</v>
      </c>
      <c r="Y70" t="s">
        <v>741</v>
      </c>
      <c r="Z70" s="4"/>
      <c r="AA70" s="4"/>
      <c r="AB70" s="4"/>
      <c r="AC70" s="4" t="str">
        <f t="shared" si="4"/>
        <v>ANP.(1992)</v>
      </c>
      <c r="AD70" s="4" t="str">
        <f t="shared" si="3"/>
        <v>K.Langanke.1992</v>
      </c>
      <c r="AE70" s="42" t="str">
        <f>IF(COUNTIF(EXFOR!G$3:G$24,"*"&amp;AC70&amp;"*")&gt;0,"○",IF(COUNTIF(EXFOR!J$3:J$24,"*"&amp;W70&amp;"*"&amp;V70)&gt;0,"△","×"))</f>
        <v>×</v>
      </c>
      <c r="AF70" s="4"/>
      <c r="AG70" s="4"/>
      <c r="AH70" s="4"/>
      <c r="AI70" s="9"/>
    </row>
    <row r="71" spans="1:35" ht="14.25">
      <c r="A71" s="4" t="str">
        <f t="shared" si="2"/>
        <v>3He(d,p)4He</v>
      </c>
      <c r="B71" s="4">
        <v>2</v>
      </c>
      <c r="C71" s="4">
        <v>3</v>
      </c>
      <c r="D71" s="4" t="s">
        <v>1292</v>
      </c>
      <c r="E71" s="4" t="s">
        <v>354</v>
      </c>
      <c r="F71" s="8" t="s">
        <v>1301</v>
      </c>
      <c r="G71" s="8" t="s">
        <v>1581</v>
      </c>
      <c r="H71" s="4"/>
      <c r="I71" s="4" t="s">
        <v>333</v>
      </c>
      <c r="J71" s="4"/>
      <c r="K71" s="4"/>
      <c r="L71" s="4"/>
      <c r="M71" s="4"/>
      <c r="N71" s="4"/>
      <c r="O71" s="4"/>
      <c r="P71" s="4"/>
      <c r="Q71" s="4"/>
      <c r="R71" s="4" t="s">
        <v>742</v>
      </c>
      <c r="S71" s="7" t="s">
        <v>29</v>
      </c>
      <c r="T71" s="4"/>
      <c r="U71" s="8"/>
      <c r="V71" s="4">
        <v>1992</v>
      </c>
      <c r="W71" t="s">
        <v>674</v>
      </c>
      <c r="X71" t="s">
        <v>30</v>
      </c>
      <c r="Y71" t="s">
        <v>741</v>
      </c>
      <c r="Z71" s="4"/>
      <c r="AA71" s="4"/>
      <c r="AB71" s="4"/>
      <c r="AC71" s="4" t="str">
        <f t="shared" si="4"/>
        <v>ANP.(1992)</v>
      </c>
      <c r="AD71" s="4" t="str">
        <f t="shared" si="3"/>
        <v>K.Langanke.1992</v>
      </c>
      <c r="AE71" s="42" t="str">
        <f>IF(COUNTIF(EXFOR!G$3:G$24,"*"&amp;AC71&amp;"*")&gt;0,"○",IF(COUNTIF(EXFOR!J$3:J$24,"*"&amp;W71&amp;"*"&amp;V71)&gt;0,"△","×"))</f>
        <v>×</v>
      </c>
      <c r="AF71" s="4"/>
      <c r="AG71" s="4"/>
      <c r="AH71" s="4"/>
      <c r="AI71" s="9"/>
    </row>
    <row r="72" spans="1:35" ht="12">
      <c r="A72" s="4" t="str">
        <f aca="true" t="shared" si="5" ref="A72:A104">$A$38</f>
        <v>3He(d,p)4He</v>
      </c>
      <c r="B72" s="4">
        <v>2</v>
      </c>
      <c r="C72" s="4">
        <v>3</v>
      </c>
      <c r="D72" s="4" t="s">
        <v>1292</v>
      </c>
      <c r="E72" s="4" t="s">
        <v>354</v>
      </c>
      <c r="F72" s="8" t="s">
        <v>346</v>
      </c>
      <c r="G72" s="8"/>
      <c r="H72" s="4"/>
      <c r="I72" s="4" t="s">
        <v>331</v>
      </c>
      <c r="J72" s="4" t="s">
        <v>331</v>
      </c>
      <c r="K72" s="4"/>
      <c r="L72" s="4"/>
      <c r="M72" s="4"/>
      <c r="N72" s="4"/>
      <c r="O72" s="4"/>
      <c r="P72" s="4"/>
      <c r="Q72" s="4"/>
      <c r="R72" s="4" t="s">
        <v>743</v>
      </c>
      <c r="S72" s="7" t="s">
        <v>332</v>
      </c>
      <c r="T72" s="4">
        <v>17</v>
      </c>
      <c r="U72" s="8" t="s">
        <v>744</v>
      </c>
      <c r="V72" s="4">
        <v>1991</v>
      </c>
      <c r="W72" t="s">
        <v>745</v>
      </c>
      <c r="X72" t="s">
        <v>746</v>
      </c>
      <c r="Y72" t="s">
        <v>747</v>
      </c>
      <c r="Z72" s="10" t="s">
        <v>748</v>
      </c>
      <c r="AA72" s="4"/>
      <c r="AB72" s="4"/>
      <c r="AC72" s="4" t="str">
        <f t="shared" si="4"/>
        <v>JP/G.17(1991)35</v>
      </c>
      <c r="AD72" s="4" t="str">
        <f t="shared" si="3"/>
        <v>S.P.Riley.1991</v>
      </c>
      <c r="AE72" s="42" t="str">
        <f>IF(COUNTIF(EXFOR!G$3:G$24,"*"&amp;AC72&amp;"*")&gt;0,"○",IF(COUNTIF(EXFOR!J$3:J$24,"*"&amp;W72&amp;"*"&amp;V72)&gt;0,"△","×"))</f>
        <v>×</v>
      </c>
      <c r="AF72" s="4"/>
      <c r="AG72" s="4"/>
      <c r="AH72" s="4"/>
      <c r="AI72" s="9"/>
    </row>
    <row r="73" spans="1:35" ht="12">
      <c r="A73" s="4" t="str">
        <f t="shared" si="5"/>
        <v>3He(d,p)4He</v>
      </c>
      <c r="B73" s="4">
        <v>2</v>
      </c>
      <c r="C73" s="4">
        <v>3</v>
      </c>
      <c r="D73" s="4" t="s">
        <v>1292</v>
      </c>
      <c r="E73" s="4" t="s">
        <v>354</v>
      </c>
      <c r="F73" s="8" t="s">
        <v>346</v>
      </c>
      <c r="G73" s="8"/>
      <c r="H73" s="4"/>
      <c r="I73" s="4" t="s">
        <v>331</v>
      </c>
      <c r="J73" s="4" t="s">
        <v>333</v>
      </c>
      <c r="K73" s="4"/>
      <c r="L73" s="4"/>
      <c r="M73" s="4"/>
      <c r="N73" s="4"/>
      <c r="O73" s="4"/>
      <c r="P73" s="4"/>
      <c r="Q73" s="4"/>
      <c r="R73" s="4" t="s">
        <v>749</v>
      </c>
      <c r="S73" s="7" t="s">
        <v>750</v>
      </c>
      <c r="T73" s="8" t="s">
        <v>751</v>
      </c>
      <c r="U73" s="8" t="s">
        <v>752</v>
      </c>
      <c r="V73" s="4">
        <v>1991</v>
      </c>
      <c r="W73" t="s">
        <v>753</v>
      </c>
      <c r="X73" t="s">
        <v>754</v>
      </c>
      <c r="Y73" t="s">
        <v>755</v>
      </c>
      <c r="Z73" s="4"/>
      <c r="AA73" s="4"/>
      <c r="AB73" s="4"/>
      <c r="AC73" s="4" t="str">
        <f t="shared" si="4"/>
        <v>IZV.55(1991)945</v>
      </c>
      <c r="AD73" s="4" t="str">
        <f t="shared" si="3"/>
        <v>S.N.Abramovich.1991</v>
      </c>
      <c r="AE73" s="42" t="str">
        <f>IF(COUNTIF(EXFOR!G$3:G$24,"*"&amp;AC73&amp;"*")&gt;0,"○",IF(COUNTIF(EXFOR!J$3:J$24,"*"&amp;W73&amp;"*"&amp;V73)&gt;0,"△","×"))</f>
        <v>×</v>
      </c>
      <c r="AF73" s="4"/>
      <c r="AG73" s="4"/>
      <c r="AH73" s="4"/>
      <c r="AI73" s="9"/>
    </row>
    <row r="74" spans="1:35" ht="12">
      <c r="A74" s="4" t="str">
        <f t="shared" si="5"/>
        <v>3He(d,p)4He</v>
      </c>
      <c r="B74" s="4">
        <v>2</v>
      </c>
      <c r="C74" s="4">
        <v>3</v>
      </c>
      <c r="D74" s="4" t="s">
        <v>1292</v>
      </c>
      <c r="E74" s="4" t="s">
        <v>354</v>
      </c>
      <c r="F74" s="8" t="s">
        <v>346</v>
      </c>
      <c r="G74" s="8"/>
      <c r="H74" s="4"/>
      <c r="I74" s="4" t="s">
        <v>331</v>
      </c>
      <c r="J74" s="4" t="s">
        <v>333</v>
      </c>
      <c r="K74" s="4"/>
      <c r="L74" s="4"/>
      <c r="M74" s="4"/>
      <c r="N74" s="4"/>
      <c r="O74" s="4"/>
      <c r="P74" s="4"/>
      <c r="Q74" s="4"/>
      <c r="R74" s="4" t="s">
        <v>749</v>
      </c>
      <c r="S74" s="7" t="s">
        <v>756</v>
      </c>
      <c r="T74" s="8" t="s">
        <v>757</v>
      </c>
      <c r="U74" s="8" t="s">
        <v>758</v>
      </c>
      <c r="V74" s="4">
        <v>1991</v>
      </c>
      <c r="W74" t="s">
        <v>753</v>
      </c>
      <c r="X74" t="s">
        <v>754</v>
      </c>
      <c r="Y74" t="s">
        <v>755</v>
      </c>
      <c r="Z74" s="4"/>
      <c r="AA74" s="4"/>
      <c r="AB74" s="4"/>
      <c r="AC74" s="4" t="str">
        <f t="shared" si="4"/>
        <v>BAS.5(1991)58</v>
      </c>
      <c r="AD74" s="4" t="str">
        <f t="shared" si="3"/>
        <v>S.N.Abramovich.1991</v>
      </c>
      <c r="AE74" s="42" t="str">
        <f>IF(COUNTIF(EXFOR!G$3:G$24,"*"&amp;AC74&amp;"*")&gt;0,"○",IF(COUNTIF(EXFOR!J$3:J$24,"*"&amp;W74&amp;"*"&amp;V74)&gt;0,"△","×"))</f>
        <v>×</v>
      </c>
      <c r="AF74" s="4"/>
      <c r="AG74" s="4"/>
      <c r="AH74" s="4"/>
      <c r="AI74" s="9"/>
    </row>
    <row r="75" spans="1:35" ht="14.25">
      <c r="A75" s="4" t="str">
        <f t="shared" si="5"/>
        <v>3He(d,p)4He</v>
      </c>
      <c r="B75" s="4">
        <v>2</v>
      </c>
      <c r="C75" s="4">
        <v>3</v>
      </c>
      <c r="D75" s="4" t="s">
        <v>1292</v>
      </c>
      <c r="E75" s="4" t="s">
        <v>354</v>
      </c>
      <c r="F75" s="8"/>
      <c r="G75" s="8" t="s">
        <v>759</v>
      </c>
      <c r="H75" s="4" t="s">
        <v>333</v>
      </c>
      <c r="I75" s="4"/>
      <c r="J75" s="4"/>
      <c r="K75" s="4"/>
      <c r="L75" s="4"/>
      <c r="M75" s="4"/>
      <c r="N75" s="4"/>
      <c r="O75" s="4"/>
      <c r="P75" s="4"/>
      <c r="Q75" s="4"/>
      <c r="R75" s="4" t="s">
        <v>760</v>
      </c>
      <c r="S75" s="7" t="s">
        <v>761</v>
      </c>
      <c r="T75" s="4">
        <v>103</v>
      </c>
      <c r="U75" s="8" t="s">
        <v>23</v>
      </c>
      <c r="V75" s="4">
        <v>1990</v>
      </c>
      <c r="W75" t="s">
        <v>10</v>
      </c>
      <c r="X75" t="s">
        <v>10</v>
      </c>
      <c r="Y75" t="s">
        <v>762</v>
      </c>
      <c r="Z75" s="4"/>
      <c r="AA75" s="4"/>
      <c r="AB75" s="4"/>
      <c r="AC75" s="4" t="str">
        <f t="shared" si="4"/>
        <v>NC/A.103(1990)255</v>
      </c>
      <c r="AD75" s="4" t="str">
        <f t="shared" si="3"/>
        <v>A.Scalia.1990</v>
      </c>
      <c r="AE75" s="42" t="str">
        <f>IF(COUNTIF(EXFOR!G$3:G$24,"*"&amp;AC75&amp;"*")&gt;0,"○",IF(COUNTIF(EXFOR!J$3:J$24,"*"&amp;W75&amp;"*"&amp;V75)&gt;0,"△","×"))</f>
        <v>×</v>
      </c>
      <c r="AF75" s="4"/>
      <c r="AG75" s="4"/>
      <c r="AH75" s="4"/>
      <c r="AI75" s="9"/>
    </row>
    <row r="76" spans="1:35" ht="12">
      <c r="A76" s="4" t="str">
        <f t="shared" si="5"/>
        <v>3He(d,p)4He</v>
      </c>
      <c r="B76" s="4">
        <v>2</v>
      </c>
      <c r="C76" s="4">
        <v>3</v>
      </c>
      <c r="D76" s="4" t="s">
        <v>1292</v>
      </c>
      <c r="E76" s="4" t="s">
        <v>354</v>
      </c>
      <c r="F76" s="8" t="s">
        <v>1323</v>
      </c>
      <c r="G76" s="8" t="s">
        <v>763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 t="s">
        <v>764</v>
      </c>
      <c r="S76" s="7" t="s">
        <v>708</v>
      </c>
      <c r="T76" s="4">
        <v>336</v>
      </c>
      <c r="U76" s="8" t="s">
        <v>765</v>
      </c>
      <c r="V76" s="4">
        <v>1990</v>
      </c>
      <c r="W76" t="s">
        <v>766</v>
      </c>
      <c r="X76" t="s">
        <v>767</v>
      </c>
      <c r="Y76" t="s">
        <v>768</v>
      </c>
      <c r="Z76" s="4"/>
      <c r="AA76" s="4"/>
      <c r="AB76" s="4"/>
      <c r="AC76" s="4" t="str">
        <f t="shared" si="4"/>
        <v>ZP/A.336(1990)297</v>
      </c>
      <c r="AD76" s="4" t="str">
        <f t="shared" si="3"/>
        <v>Sh.S.Kayumov.1990</v>
      </c>
      <c r="AE76" s="42" t="str">
        <f>IF(COUNTIF(EXFOR!G$3:G$24,"*"&amp;AC76&amp;"*")&gt;0,"○",IF(COUNTIF(EXFOR!J$3:J$24,"*"&amp;W76&amp;"*"&amp;V76)&gt;0,"△","×"))</f>
        <v>×</v>
      </c>
      <c r="AF76" s="4"/>
      <c r="AG76" s="4"/>
      <c r="AH76" s="4"/>
      <c r="AI76" s="9"/>
    </row>
    <row r="77" spans="1:35" ht="14.25">
      <c r="A77" s="4" t="str">
        <f t="shared" si="5"/>
        <v>3He(d,p)4He</v>
      </c>
      <c r="B77" s="4">
        <v>2</v>
      </c>
      <c r="C77" s="4">
        <v>3</v>
      </c>
      <c r="D77" s="4" t="s">
        <v>1292</v>
      </c>
      <c r="E77" s="4" t="s">
        <v>354</v>
      </c>
      <c r="F77" s="8"/>
      <c r="G77" s="8" t="s">
        <v>769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 t="s">
        <v>770</v>
      </c>
      <c r="S77" s="7" t="s">
        <v>394</v>
      </c>
      <c r="T77" s="4">
        <v>238</v>
      </c>
      <c r="U77" s="8" t="s">
        <v>771</v>
      </c>
      <c r="V77" s="4">
        <v>1990</v>
      </c>
      <c r="W77" t="s">
        <v>772</v>
      </c>
      <c r="X77" t="s">
        <v>773</v>
      </c>
      <c r="Y77" t="s">
        <v>774</v>
      </c>
      <c r="Z77" s="10" t="s">
        <v>775</v>
      </c>
      <c r="AA77" s="4"/>
      <c r="AB77" s="4"/>
      <c r="AC77" s="4" t="str">
        <f t="shared" si="4"/>
        <v>PL/B.238(1990)137</v>
      </c>
      <c r="AD77" s="4" t="str">
        <f t="shared" si="3"/>
        <v>G.Bluge.1990</v>
      </c>
      <c r="AE77" s="42" t="str">
        <f>IF(COUNTIF(EXFOR!G$3:G$24,"*"&amp;AC77&amp;"*")&gt;0,"○",IF(COUNTIF(EXFOR!J$3:J$24,"*"&amp;W77&amp;"*"&amp;V77)&gt;0,"△","×"))</f>
        <v>×</v>
      </c>
      <c r="AF77" s="4"/>
      <c r="AG77" s="4"/>
      <c r="AH77" s="4"/>
      <c r="AI77" s="9"/>
    </row>
    <row r="78" spans="1:35" ht="14.25">
      <c r="A78" s="4" t="str">
        <f t="shared" si="5"/>
        <v>3He(d,p)4He</v>
      </c>
      <c r="B78" s="4">
        <v>2</v>
      </c>
      <c r="C78" s="4">
        <v>3</v>
      </c>
      <c r="D78" s="4" t="s">
        <v>1292</v>
      </c>
      <c r="E78" s="4" t="s">
        <v>354</v>
      </c>
      <c r="F78" s="8" t="s">
        <v>776</v>
      </c>
      <c r="G78" s="8" t="s">
        <v>1323</v>
      </c>
      <c r="H78" s="4"/>
      <c r="I78" s="4" t="s">
        <v>333</v>
      </c>
      <c r="J78" s="4"/>
      <c r="K78" s="4"/>
      <c r="L78" s="4"/>
      <c r="M78" s="4"/>
      <c r="N78" s="4"/>
      <c r="O78" s="4"/>
      <c r="P78" s="4"/>
      <c r="Q78" s="4"/>
      <c r="R78" s="4" t="s">
        <v>777</v>
      </c>
      <c r="S78" s="7" t="s">
        <v>334</v>
      </c>
      <c r="T78" s="4">
        <v>41</v>
      </c>
      <c r="U78" s="8" t="s">
        <v>778</v>
      </c>
      <c r="V78" s="4">
        <v>1990</v>
      </c>
      <c r="W78" t="s">
        <v>772</v>
      </c>
      <c r="X78" t="s">
        <v>779</v>
      </c>
      <c r="Y78" t="s">
        <v>780</v>
      </c>
      <c r="Z78" s="10" t="s">
        <v>781</v>
      </c>
      <c r="AA78" s="4"/>
      <c r="AB78" s="4"/>
      <c r="AC78" s="4" t="str">
        <f t="shared" si="4"/>
        <v>PR/C.41(1990)1191</v>
      </c>
      <c r="AD78" s="4" t="str">
        <f t="shared" si="3"/>
        <v>G.Bluge.1990</v>
      </c>
      <c r="AE78" s="42" t="str">
        <f>IF(COUNTIF(EXFOR!G$3:G$24,"*"&amp;AC78&amp;"*")&gt;0,"○",IF(COUNTIF(EXFOR!J$3:J$24,"*"&amp;W78&amp;"*"&amp;V78)&gt;0,"△","×"))</f>
        <v>×</v>
      </c>
      <c r="AF78" s="4"/>
      <c r="AG78" s="4"/>
      <c r="AH78" s="4"/>
      <c r="AI78" s="9"/>
    </row>
    <row r="79" spans="1:35" ht="14.25">
      <c r="A79" s="4" t="str">
        <f t="shared" si="5"/>
        <v>3He(d,p)4He</v>
      </c>
      <c r="B79" s="4">
        <v>2</v>
      </c>
      <c r="C79" s="4">
        <v>3</v>
      </c>
      <c r="D79" s="4" t="s">
        <v>1292</v>
      </c>
      <c r="E79" s="4" t="s">
        <v>354</v>
      </c>
      <c r="F79" s="8" t="s">
        <v>1323</v>
      </c>
      <c r="G79" s="8" t="s">
        <v>782</v>
      </c>
      <c r="H79" s="4" t="s">
        <v>1064</v>
      </c>
      <c r="I79" s="4"/>
      <c r="J79" s="4"/>
      <c r="K79" s="4"/>
      <c r="L79" s="4"/>
      <c r="M79" s="4"/>
      <c r="N79" s="4"/>
      <c r="O79" s="4"/>
      <c r="P79" s="4"/>
      <c r="Q79" s="4"/>
      <c r="R79" s="4" t="s">
        <v>783</v>
      </c>
      <c r="S79" s="7" t="s">
        <v>784</v>
      </c>
      <c r="T79" s="4">
        <v>9</v>
      </c>
      <c r="U79" s="8" t="s">
        <v>785</v>
      </c>
      <c r="V79" s="4">
        <v>1990</v>
      </c>
      <c r="W79" t="s">
        <v>786</v>
      </c>
      <c r="X79" t="s">
        <v>787</v>
      </c>
      <c r="Y79" t="s">
        <v>788</v>
      </c>
      <c r="Z79" s="4"/>
      <c r="AA79" s="4"/>
      <c r="AB79" s="4"/>
      <c r="AC79" s="4" t="str">
        <f t="shared" si="4"/>
        <v>FBS.9(1990)165</v>
      </c>
      <c r="AD79" s="4" t="str">
        <f t="shared" si="3"/>
        <v>M.Bittcher.1990</v>
      </c>
      <c r="AE79" s="42" t="str">
        <f>IF(COUNTIF(EXFOR!G$3:G$24,"*"&amp;AC79&amp;"*")&gt;0,"○",IF(COUNTIF(EXFOR!J$3:J$24,"*"&amp;W79&amp;"*"&amp;V79)&gt;0,"△","×"))</f>
        <v>×</v>
      </c>
      <c r="AF79" s="4"/>
      <c r="AG79" s="4"/>
      <c r="AH79" s="4"/>
      <c r="AI79" s="9"/>
    </row>
    <row r="80" spans="1:35" ht="12">
      <c r="A80" s="4" t="str">
        <f t="shared" si="5"/>
        <v>3He(d,p)4He</v>
      </c>
      <c r="B80" s="4">
        <v>2</v>
      </c>
      <c r="C80" s="4">
        <v>3</v>
      </c>
      <c r="D80" s="4" t="s">
        <v>1292</v>
      </c>
      <c r="E80" s="4" t="s">
        <v>354</v>
      </c>
      <c r="F80" s="8" t="s">
        <v>789</v>
      </c>
      <c r="G80" s="8" t="s">
        <v>790</v>
      </c>
      <c r="H80" s="4" t="s">
        <v>1064</v>
      </c>
      <c r="I80" s="4" t="s">
        <v>1284</v>
      </c>
      <c r="J80" s="4"/>
      <c r="K80" s="4"/>
      <c r="L80" s="4"/>
      <c r="M80" s="4"/>
      <c r="N80" s="4"/>
      <c r="O80" s="4"/>
      <c r="P80" s="4"/>
      <c r="Q80" s="4"/>
      <c r="R80" s="4" t="s">
        <v>791</v>
      </c>
      <c r="S80" s="7" t="s">
        <v>680</v>
      </c>
      <c r="T80" s="4" t="s">
        <v>792</v>
      </c>
      <c r="U80" s="8" t="s">
        <v>793</v>
      </c>
      <c r="V80" s="4">
        <v>1989</v>
      </c>
      <c r="W80" t="s">
        <v>794</v>
      </c>
      <c r="X80" t="s">
        <v>795</v>
      </c>
      <c r="Y80" t="s">
        <v>796</v>
      </c>
      <c r="Z80" s="10" t="s">
        <v>797</v>
      </c>
      <c r="AA80" s="4"/>
      <c r="AB80" s="4"/>
      <c r="AC80" s="4" t="str">
        <f t="shared" si="4"/>
        <v>NIM/B.40/41(1989)466</v>
      </c>
      <c r="AD80" s="4" t="str">
        <f t="shared" si="3"/>
        <v>U.Schroder.1989</v>
      </c>
      <c r="AE80" s="42" t="str">
        <f>IF(COUNTIF(EXFOR!G$3:G$24,"*"&amp;AC80&amp;"*")&gt;0,"○",IF(COUNTIF(EXFOR!J$3:J$24,"*"&amp;W80&amp;"*"&amp;V80)&gt;0,"△","×"))</f>
        <v>△</v>
      </c>
      <c r="AF80" s="4"/>
      <c r="AG80" s="4"/>
      <c r="AH80" s="4"/>
      <c r="AI80" s="9"/>
    </row>
    <row r="81" spans="1:35" ht="14.25">
      <c r="A81" s="4" t="str">
        <f t="shared" si="5"/>
        <v>3He(d,p)4He</v>
      </c>
      <c r="B81" s="4">
        <v>2</v>
      </c>
      <c r="C81" s="4">
        <v>3</v>
      </c>
      <c r="D81" s="4" t="s">
        <v>1292</v>
      </c>
      <c r="E81" s="4" t="s">
        <v>354</v>
      </c>
      <c r="F81" s="8" t="s">
        <v>1</v>
      </c>
      <c r="G81" s="8" t="s">
        <v>2</v>
      </c>
      <c r="H81" s="4" t="s">
        <v>1064</v>
      </c>
      <c r="I81" s="4"/>
      <c r="J81" s="4"/>
      <c r="K81" s="4"/>
      <c r="L81" s="4"/>
      <c r="M81" s="4"/>
      <c r="N81" s="4"/>
      <c r="O81" s="4"/>
      <c r="P81" s="4"/>
      <c r="Q81" s="4"/>
      <c r="R81" s="4" t="s">
        <v>798</v>
      </c>
      <c r="S81" s="7" t="s">
        <v>799</v>
      </c>
      <c r="T81" s="4"/>
      <c r="U81" s="8"/>
      <c r="V81" s="4">
        <v>1989</v>
      </c>
      <c r="W81" t="s">
        <v>800</v>
      </c>
      <c r="X81" t="s">
        <v>801</v>
      </c>
      <c r="Y81" t="s">
        <v>802</v>
      </c>
      <c r="Z81" s="4"/>
      <c r="AA81" s="4"/>
      <c r="AB81" s="4"/>
      <c r="AC81" s="4" t="str">
        <f t="shared" si="4"/>
        <v>Univ.Tsukuba, Tandem Accel.Center, Ann.Rept., 1988, p.40 (1989); UTTAC-56 (1989).(1989)</v>
      </c>
      <c r="AD81" s="4" t="str">
        <f t="shared" si="3"/>
        <v>T.Sakai.1989</v>
      </c>
      <c r="AE81" s="42" t="str">
        <f>IF(COUNTIF(EXFOR!G$3:G$24,"*"&amp;AC81&amp;"*")&gt;0,"○",IF(COUNTIF(EXFOR!J$3:J$24,"*"&amp;W81&amp;"*"&amp;V81)&gt;0,"△","×"))</f>
        <v>×</v>
      </c>
      <c r="AF81" s="4"/>
      <c r="AG81" s="4"/>
      <c r="AH81" s="4"/>
      <c r="AI81" s="9"/>
    </row>
    <row r="82" spans="1:35" ht="12">
      <c r="A82" s="4" t="str">
        <f t="shared" si="5"/>
        <v>3He(d,p)4He</v>
      </c>
      <c r="B82" s="4">
        <v>2</v>
      </c>
      <c r="C82" s="4">
        <v>3</v>
      </c>
      <c r="D82" s="4" t="s">
        <v>1292</v>
      </c>
      <c r="E82" s="4" t="s">
        <v>354</v>
      </c>
      <c r="F82" s="8" t="s">
        <v>803</v>
      </c>
      <c r="G82" s="8" t="s">
        <v>804</v>
      </c>
      <c r="H82" s="4"/>
      <c r="I82" s="4" t="s">
        <v>1284</v>
      </c>
      <c r="J82" s="4"/>
      <c r="K82" s="4"/>
      <c r="L82" s="4"/>
      <c r="M82" s="4"/>
      <c r="N82" s="4"/>
      <c r="O82" s="4"/>
      <c r="P82" s="4"/>
      <c r="Q82" s="4"/>
      <c r="R82" s="4" t="s">
        <v>805</v>
      </c>
      <c r="S82" s="7" t="s">
        <v>806</v>
      </c>
      <c r="T82" s="4"/>
      <c r="U82" s="8"/>
      <c r="V82" s="4">
        <v>1989</v>
      </c>
      <c r="W82" t="s">
        <v>807</v>
      </c>
      <c r="X82" t="s">
        <v>808</v>
      </c>
      <c r="Y82" t="s">
        <v>796</v>
      </c>
      <c r="Z82" s="4"/>
      <c r="AA82" s="4"/>
      <c r="AB82" s="4"/>
      <c r="AC82" s="4" t="str">
        <f t="shared" si="4"/>
        <v>ATOMKI 1988 Ann.Rept., p.39 (1989).(1989)</v>
      </c>
      <c r="AD82" s="4" t="str">
        <f t="shared" si="3"/>
        <v>S.Engstler.1989</v>
      </c>
      <c r="AE82" s="42" t="str">
        <f>IF(COUNTIF(EXFOR!G$3:G$24,"*"&amp;AC82&amp;"*")&gt;0,"○",IF(COUNTIF(EXFOR!J$3:J$24,"*"&amp;W82&amp;"*"&amp;V82)&gt;0,"△","×"))</f>
        <v>×</v>
      </c>
      <c r="AF82" s="4"/>
      <c r="AG82" s="4"/>
      <c r="AH82" s="4"/>
      <c r="AI82" s="9"/>
    </row>
    <row r="83" spans="1:35" ht="12">
      <c r="A83" s="4" t="str">
        <f t="shared" si="5"/>
        <v>3He(d,p)4He</v>
      </c>
      <c r="B83" s="4">
        <v>2</v>
      </c>
      <c r="C83" s="4">
        <v>3</v>
      </c>
      <c r="D83" s="4" t="s">
        <v>1292</v>
      </c>
      <c r="E83" s="4" t="s">
        <v>354</v>
      </c>
      <c r="F83" s="8" t="s">
        <v>1323</v>
      </c>
      <c r="G83" s="8" t="s">
        <v>763</v>
      </c>
      <c r="H83" s="4" t="s">
        <v>340</v>
      </c>
      <c r="I83" s="4"/>
      <c r="J83" s="4"/>
      <c r="K83" s="4"/>
      <c r="L83" s="4"/>
      <c r="M83" s="4"/>
      <c r="N83" s="4"/>
      <c r="O83" s="4"/>
      <c r="P83" s="4"/>
      <c r="Q83" s="4"/>
      <c r="R83" s="4" t="s">
        <v>809</v>
      </c>
      <c r="S83" s="7" t="s">
        <v>833</v>
      </c>
      <c r="T83" s="4">
        <v>49</v>
      </c>
      <c r="U83" s="8" t="s">
        <v>810</v>
      </c>
      <c r="V83" s="4">
        <v>1989</v>
      </c>
      <c r="W83" t="s">
        <v>811</v>
      </c>
      <c r="X83" t="s">
        <v>812</v>
      </c>
      <c r="Y83" t="s">
        <v>813</v>
      </c>
      <c r="Z83" s="4"/>
      <c r="AA83" s="4"/>
      <c r="AB83" s="4"/>
      <c r="AC83" s="4" t="str">
        <f t="shared" si="4"/>
        <v>YF.49(1989)1309</v>
      </c>
      <c r="AD83" s="4" t="str">
        <f t="shared" si="3"/>
        <v>I.Borbely.1989</v>
      </c>
      <c r="AE83" s="42" t="str">
        <f>IF(COUNTIF(EXFOR!G$3:G$24,"*"&amp;AC83&amp;"*")&gt;0,"○",IF(COUNTIF(EXFOR!J$3:J$24,"*"&amp;W83&amp;"*"&amp;V83)&gt;0,"△","×"))</f>
        <v>×</v>
      </c>
      <c r="AF83" s="4"/>
      <c r="AG83" s="4"/>
      <c r="AH83" s="4"/>
      <c r="AI83" s="9"/>
    </row>
    <row r="84" spans="1:35" ht="15">
      <c r="A84" s="4" t="str">
        <f t="shared" si="5"/>
        <v>3He(d,p)4He</v>
      </c>
      <c r="B84" s="4">
        <v>2</v>
      </c>
      <c r="C84" s="4">
        <v>3</v>
      </c>
      <c r="D84" s="4" t="s">
        <v>1292</v>
      </c>
      <c r="E84" s="4" t="s">
        <v>354</v>
      </c>
      <c r="F84" s="8" t="s">
        <v>776</v>
      </c>
      <c r="G84" s="8" t="s">
        <v>1323</v>
      </c>
      <c r="H84" s="4"/>
      <c r="I84" s="4" t="s">
        <v>333</v>
      </c>
      <c r="J84" s="4"/>
      <c r="K84" s="4"/>
      <c r="L84" s="4"/>
      <c r="M84" s="4"/>
      <c r="N84" s="4"/>
      <c r="O84" s="4"/>
      <c r="P84" s="4"/>
      <c r="Q84" s="4"/>
      <c r="R84" s="4" t="s">
        <v>814</v>
      </c>
      <c r="S84" s="7" t="s">
        <v>708</v>
      </c>
      <c r="T84" s="4">
        <v>333</v>
      </c>
      <c r="U84" s="8" t="s">
        <v>815</v>
      </c>
      <c r="V84" s="4">
        <v>1989</v>
      </c>
      <c r="W84" t="s">
        <v>772</v>
      </c>
      <c r="X84" t="s">
        <v>816</v>
      </c>
      <c r="Y84" t="s">
        <v>817</v>
      </c>
      <c r="Z84" s="4"/>
      <c r="AA84" s="4"/>
      <c r="AB84" s="4"/>
      <c r="AC84" s="4" t="str">
        <f t="shared" si="4"/>
        <v>ZP/A.333(1989)219</v>
      </c>
      <c r="AD84" s="4" t="str">
        <f t="shared" si="3"/>
        <v>G.Bluge.1989</v>
      </c>
      <c r="AE84" s="42" t="str">
        <f>IF(COUNTIF(EXFOR!G$3:G$24,"*"&amp;AC84&amp;"*")&gt;0,"○",IF(COUNTIF(EXFOR!J$3:J$24,"*"&amp;W84&amp;"*"&amp;V84)&gt;0,"△","×"))</f>
        <v>×</v>
      </c>
      <c r="AF84" s="4"/>
      <c r="AG84" s="4"/>
      <c r="AH84" s="4"/>
      <c r="AI84" s="9"/>
    </row>
    <row r="85" spans="1:35" ht="12">
      <c r="A85" s="4" t="str">
        <f t="shared" si="5"/>
        <v>3He(d,p)4He</v>
      </c>
      <c r="B85" s="4">
        <v>2</v>
      </c>
      <c r="C85" s="4">
        <v>3</v>
      </c>
      <c r="D85" s="4" t="s">
        <v>1292</v>
      </c>
      <c r="E85" s="4" t="s">
        <v>354</v>
      </c>
      <c r="F85" s="8"/>
      <c r="G85" s="8" t="s">
        <v>1581</v>
      </c>
      <c r="H85" s="4"/>
      <c r="I85" s="4" t="s">
        <v>333</v>
      </c>
      <c r="J85" s="4"/>
      <c r="K85" s="4"/>
      <c r="L85" s="4"/>
      <c r="M85" s="4"/>
      <c r="N85" s="4"/>
      <c r="O85" s="4"/>
      <c r="P85" s="4"/>
      <c r="Q85" s="4"/>
      <c r="R85" s="4" t="s">
        <v>818</v>
      </c>
      <c r="S85" s="7" t="s">
        <v>342</v>
      </c>
      <c r="T85" s="4">
        <v>492</v>
      </c>
      <c r="U85" s="8" t="s">
        <v>819</v>
      </c>
      <c r="V85" s="4">
        <v>1989</v>
      </c>
      <c r="W85" t="s">
        <v>820</v>
      </c>
      <c r="X85" t="s">
        <v>820</v>
      </c>
      <c r="Y85" t="s">
        <v>821</v>
      </c>
      <c r="Z85" s="10" t="s">
        <v>1499</v>
      </c>
      <c r="AA85" s="4"/>
      <c r="AB85" s="4"/>
      <c r="AC85" s="4" t="str">
        <f t="shared" si="4"/>
        <v>NP/A.492(1989)459</v>
      </c>
      <c r="AD85" s="4" t="str">
        <f t="shared" si="3"/>
        <v>Gy.Bencze.1989</v>
      </c>
      <c r="AE85" s="42" t="str">
        <f>IF(COUNTIF(EXFOR!G$3:G$24,"*"&amp;AC85&amp;"*")&gt;0,"○",IF(COUNTIF(EXFOR!J$3:J$24,"*"&amp;W85&amp;"*"&amp;V85)&gt;0,"△","×"))</f>
        <v>×</v>
      </c>
      <c r="AF85" s="4"/>
      <c r="AG85" s="4"/>
      <c r="AH85" s="4"/>
      <c r="AI85" s="9"/>
    </row>
    <row r="86" spans="1:35" ht="14.25">
      <c r="A86" s="4" t="str">
        <f t="shared" si="5"/>
        <v>3He(d,p)4He</v>
      </c>
      <c r="B86" s="4">
        <v>2</v>
      </c>
      <c r="C86" s="4">
        <v>3</v>
      </c>
      <c r="D86" s="4" t="s">
        <v>1292</v>
      </c>
      <c r="E86" s="4" t="s">
        <v>354</v>
      </c>
      <c r="F86" s="8" t="s">
        <v>1500</v>
      </c>
      <c r="G86" s="8" t="s">
        <v>1</v>
      </c>
      <c r="H86" s="4" t="s">
        <v>1064</v>
      </c>
      <c r="I86" s="4"/>
      <c r="J86" s="4"/>
      <c r="K86" s="4"/>
      <c r="L86" s="4"/>
      <c r="M86" s="4"/>
      <c r="N86" s="4"/>
      <c r="O86" s="4"/>
      <c r="P86" s="4"/>
      <c r="Q86" s="4"/>
      <c r="R86" s="4" t="s">
        <v>1501</v>
      </c>
      <c r="S86" s="7" t="s">
        <v>1502</v>
      </c>
      <c r="T86" s="4"/>
      <c r="U86" s="8"/>
      <c r="V86" s="4">
        <v>1989</v>
      </c>
      <c r="W86" t="s">
        <v>1503</v>
      </c>
      <c r="X86" t="s">
        <v>1504</v>
      </c>
      <c r="Y86" s="11" t="s">
        <v>1505</v>
      </c>
      <c r="Z86" s="4"/>
      <c r="AA86" s="4"/>
      <c r="AB86" s="4"/>
      <c r="AC86" s="4" t="str">
        <f t="shared" si="4"/>
        <v>Triangle Univ.Nuclear Lab., Ann.Rept., p.104 (1989); TUNL-XXVIII (1989).(1989)</v>
      </c>
      <c r="AD86" s="4" t="str">
        <f t="shared" si="3"/>
        <v>D.J.Abbott.1989</v>
      </c>
      <c r="AE86" s="42" t="str">
        <f>IF(COUNTIF(EXFOR!G$3:G$24,"*"&amp;AC86&amp;"*")&gt;0,"○",IF(COUNTIF(EXFOR!J$3:J$24,"*"&amp;W86&amp;"*"&amp;V86)&gt;0,"△","×"))</f>
        <v>×</v>
      </c>
      <c r="AF86" s="4"/>
      <c r="AG86" s="4"/>
      <c r="AH86" s="4"/>
      <c r="AI86" s="9"/>
    </row>
    <row r="87" spans="1:35" ht="12">
      <c r="A87" s="4" t="str">
        <f t="shared" si="5"/>
        <v>3He(d,p)4He</v>
      </c>
      <c r="B87" s="4">
        <v>2</v>
      </c>
      <c r="C87" s="4">
        <v>3</v>
      </c>
      <c r="D87" s="4" t="s">
        <v>1292</v>
      </c>
      <c r="E87" s="4" t="s">
        <v>354</v>
      </c>
      <c r="F87" s="8" t="s">
        <v>1500</v>
      </c>
      <c r="G87" s="8" t="s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 t="s">
        <v>1506</v>
      </c>
      <c r="S87" s="7" t="s">
        <v>564</v>
      </c>
      <c r="T87" s="4">
        <v>284</v>
      </c>
      <c r="U87" s="8" t="s">
        <v>1507</v>
      </c>
      <c r="V87" s="4">
        <v>1989</v>
      </c>
      <c r="W87" t="s">
        <v>1503</v>
      </c>
      <c r="X87" t="s">
        <v>1508</v>
      </c>
      <c r="Y87" t="s">
        <v>1509</v>
      </c>
      <c r="Z87" s="10" t="s">
        <v>1510</v>
      </c>
      <c r="AA87" s="4"/>
      <c r="AB87" s="4"/>
      <c r="AC87" s="4" t="str">
        <f t="shared" si="4"/>
        <v>NIM/A.284(1989)409</v>
      </c>
      <c r="AD87" s="4" t="str">
        <f t="shared" si="3"/>
        <v>D.J.Abbott.1989</v>
      </c>
      <c r="AE87" s="42" t="str">
        <f>IF(COUNTIF(EXFOR!G$3:G$24,"*"&amp;AC87&amp;"*")&gt;0,"○",IF(COUNTIF(EXFOR!J$3:J$24,"*"&amp;W87&amp;"*"&amp;V87)&gt;0,"△","×"))</f>
        <v>×</v>
      </c>
      <c r="AF87" s="4"/>
      <c r="AG87" s="4"/>
      <c r="AH87" s="4"/>
      <c r="AI87" s="9"/>
    </row>
    <row r="88" spans="1:35" ht="14.25">
      <c r="A88" s="4" t="str">
        <f t="shared" si="5"/>
        <v>3He(d,p)4He</v>
      </c>
      <c r="B88" s="4">
        <v>2</v>
      </c>
      <c r="C88" s="4">
        <v>3</v>
      </c>
      <c r="D88" s="4" t="s">
        <v>1292</v>
      </c>
      <c r="E88" s="4" t="s">
        <v>354</v>
      </c>
      <c r="F88" s="8" t="s">
        <v>1511</v>
      </c>
      <c r="G88" s="8" t="s">
        <v>1512</v>
      </c>
      <c r="H88" s="4" t="s">
        <v>1064</v>
      </c>
      <c r="I88" s="4"/>
      <c r="J88" s="4"/>
      <c r="K88" s="4"/>
      <c r="L88" s="4"/>
      <c r="M88" s="4"/>
      <c r="N88" s="4"/>
      <c r="O88" s="4"/>
      <c r="P88" s="4"/>
      <c r="Q88" s="4"/>
      <c r="R88" s="4" t="s">
        <v>1513</v>
      </c>
      <c r="S88" s="7" t="s">
        <v>394</v>
      </c>
      <c r="T88" s="4">
        <v>202</v>
      </c>
      <c r="U88" s="8" t="s">
        <v>1514</v>
      </c>
      <c r="V88" s="4">
        <v>1988</v>
      </c>
      <c r="W88" t="s">
        <v>807</v>
      </c>
      <c r="X88" t="s">
        <v>1515</v>
      </c>
      <c r="Y88" t="s">
        <v>1516</v>
      </c>
      <c r="Z88" s="10" t="s">
        <v>1517</v>
      </c>
      <c r="AA88" s="4"/>
      <c r="AB88" s="4"/>
      <c r="AC88" s="4" t="str">
        <f t="shared" si="4"/>
        <v>PL/B.202(1988)179</v>
      </c>
      <c r="AD88" s="4" t="str">
        <f t="shared" si="3"/>
        <v>S.Engstler.1988</v>
      </c>
      <c r="AE88" s="42" t="str">
        <f>IF(COUNTIF(EXFOR!G$3:G$24,"*"&amp;AC88&amp;"*")&gt;0,"○",IF(COUNTIF(EXFOR!J$3:J$24,"*"&amp;W88&amp;"*"&amp;V88)&gt;0,"△","×"))</f>
        <v>○</v>
      </c>
      <c r="AF88" s="4"/>
      <c r="AG88" s="4"/>
      <c r="AH88" s="4"/>
      <c r="AI88" s="9"/>
    </row>
    <row r="89" spans="1:35" ht="12">
      <c r="A89" s="4" t="str">
        <f t="shared" si="5"/>
        <v>3He(d,p)4He</v>
      </c>
      <c r="B89" s="4">
        <v>2</v>
      </c>
      <c r="C89" s="4">
        <v>3</v>
      </c>
      <c r="D89" s="4" t="s">
        <v>1292</v>
      </c>
      <c r="E89" s="4" t="s">
        <v>354</v>
      </c>
      <c r="F89" s="8" t="s">
        <v>1518</v>
      </c>
      <c r="G89" s="8" t="s">
        <v>1519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 t="s">
        <v>1520</v>
      </c>
      <c r="S89" s="7" t="s">
        <v>564</v>
      </c>
      <c r="T89" s="4">
        <v>262</v>
      </c>
      <c r="U89" s="8" t="s">
        <v>1521</v>
      </c>
      <c r="V89" s="4">
        <v>1987</v>
      </c>
      <c r="W89" t="s">
        <v>1522</v>
      </c>
      <c r="X89" t="s">
        <v>1523</v>
      </c>
      <c r="Y89" t="s">
        <v>1524</v>
      </c>
      <c r="Z89" s="10" t="s">
        <v>1525</v>
      </c>
      <c r="AA89" s="4"/>
      <c r="AB89" s="4"/>
      <c r="AC89" s="4" t="str">
        <f t="shared" si="4"/>
        <v>NIM/A.262(1987)307</v>
      </c>
      <c r="AD89" s="4" t="str">
        <f t="shared" si="3"/>
        <v>W.Gruebler.1987</v>
      </c>
      <c r="AE89" s="42" t="str">
        <f>IF(COUNTIF(EXFOR!G$3:G$24,"*"&amp;AC89&amp;"*")&gt;0,"○",IF(COUNTIF(EXFOR!J$3:J$24,"*"&amp;W89&amp;"*"&amp;V89)&gt;0,"△","×"))</f>
        <v>×</v>
      </c>
      <c r="AF89" s="4"/>
      <c r="AG89" s="4"/>
      <c r="AH89" s="4"/>
      <c r="AI89" s="9"/>
    </row>
    <row r="90" spans="1:35" ht="14.25">
      <c r="A90" s="4" t="str">
        <f t="shared" si="5"/>
        <v>3He(d,p)4He</v>
      </c>
      <c r="B90" s="4">
        <v>2</v>
      </c>
      <c r="C90" s="4">
        <v>3</v>
      </c>
      <c r="D90" s="4" t="s">
        <v>1292</v>
      </c>
      <c r="E90" s="4" t="s">
        <v>354</v>
      </c>
      <c r="F90" s="8" t="s">
        <v>1323</v>
      </c>
      <c r="G90" s="8" t="s">
        <v>1519</v>
      </c>
      <c r="H90" s="4" t="s">
        <v>1064</v>
      </c>
      <c r="I90" s="4"/>
      <c r="J90" s="4"/>
      <c r="K90" s="4"/>
      <c r="L90" s="4"/>
      <c r="M90" s="4"/>
      <c r="N90" s="4"/>
      <c r="O90" s="4"/>
      <c r="P90" s="4"/>
      <c r="Q90" s="4"/>
      <c r="R90" s="4" t="s">
        <v>1526</v>
      </c>
      <c r="S90" s="7" t="s">
        <v>1527</v>
      </c>
      <c r="T90" s="4">
        <v>60</v>
      </c>
      <c r="U90" s="8" t="s">
        <v>1528</v>
      </c>
      <c r="V90" s="4">
        <v>1987</v>
      </c>
      <c r="W90" t="s">
        <v>786</v>
      </c>
      <c r="X90" t="s">
        <v>1529</v>
      </c>
      <c r="Y90" t="s">
        <v>1530</v>
      </c>
      <c r="Z90" s="4"/>
      <c r="AA90" s="4"/>
      <c r="AB90" s="4"/>
      <c r="AC90" s="4" t="str">
        <f t="shared" si="4"/>
        <v>HPA.60(1987)777</v>
      </c>
      <c r="AD90" s="4" t="str">
        <f t="shared" si="3"/>
        <v>M.Bittcher.1987</v>
      </c>
      <c r="AE90" s="42" t="str">
        <f>IF(COUNTIF(EXFOR!G$3:G$24,"*"&amp;AC90&amp;"*")&gt;0,"○",IF(COUNTIF(EXFOR!J$3:J$24,"*"&amp;W90&amp;"*"&amp;V90)&gt;0,"△","×"))</f>
        <v>×</v>
      </c>
      <c r="AF90" s="4"/>
      <c r="AG90" s="4"/>
      <c r="AH90" s="4"/>
      <c r="AI90" s="9"/>
    </row>
    <row r="91" spans="1:35" ht="15" customHeight="1">
      <c r="A91" s="4" t="str">
        <f t="shared" si="5"/>
        <v>3He(d,p)4He</v>
      </c>
      <c r="B91" s="4">
        <v>2</v>
      </c>
      <c r="C91" s="4">
        <v>3</v>
      </c>
      <c r="D91" s="4" t="s">
        <v>1292</v>
      </c>
      <c r="E91" s="4" t="s">
        <v>354</v>
      </c>
      <c r="F91" s="8"/>
      <c r="G91" s="8" t="s">
        <v>1531</v>
      </c>
      <c r="H91" s="4" t="s">
        <v>333</v>
      </c>
      <c r="I91" s="4" t="s">
        <v>333</v>
      </c>
      <c r="J91" s="4"/>
      <c r="K91" s="4"/>
      <c r="L91" s="4"/>
      <c r="M91" s="4"/>
      <c r="N91" s="4"/>
      <c r="O91" s="4"/>
      <c r="P91" s="4"/>
      <c r="Q91" s="4"/>
      <c r="R91" s="4" t="s">
        <v>1532</v>
      </c>
      <c r="S91" s="23" t="s">
        <v>1533</v>
      </c>
      <c r="T91" s="4"/>
      <c r="U91" s="8"/>
      <c r="V91" s="4">
        <v>1987</v>
      </c>
      <c r="W91" t="s">
        <v>1534</v>
      </c>
      <c r="X91" t="s">
        <v>1535</v>
      </c>
      <c r="Y91" t="s">
        <v>216</v>
      </c>
      <c r="Z91" s="4"/>
      <c r="AA91" s="4"/>
      <c r="AB91" s="4"/>
      <c r="AC91" s="4" t="str">
        <f t="shared" si="4"/>
        <v>Z.Phys. A327, 461 (1987)
.(1987)</v>
      </c>
      <c r="AD91" s="4" t="str">
        <f t="shared" si="3"/>
        <v>H.J.Assenbaum.1987</v>
      </c>
      <c r="AE91" s="42" t="str">
        <f>IF(COUNTIF(EXFOR!G$3:G$24,"*"&amp;AC91&amp;"*")&gt;0,"○",IF(COUNTIF(EXFOR!J$3:J$24,"*"&amp;W91&amp;"*"&amp;V91)&gt;0,"△","×"))</f>
        <v>×</v>
      </c>
      <c r="AF91" s="4"/>
      <c r="AG91" s="4"/>
      <c r="AH91" s="4"/>
      <c r="AI91" s="9"/>
    </row>
    <row r="92" spans="1:35" ht="15">
      <c r="A92" s="4" t="str">
        <f t="shared" si="5"/>
        <v>3He(d,p)4He</v>
      </c>
      <c r="B92" s="4">
        <v>2</v>
      </c>
      <c r="C92" s="4">
        <v>3</v>
      </c>
      <c r="D92" s="4" t="s">
        <v>1292</v>
      </c>
      <c r="E92" s="4" t="s">
        <v>354</v>
      </c>
      <c r="F92" s="8" t="s">
        <v>1323</v>
      </c>
      <c r="G92" s="8" t="s">
        <v>782</v>
      </c>
      <c r="H92" s="4" t="s">
        <v>1064</v>
      </c>
      <c r="I92" s="4"/>
      <c r="J92" s="4"/>
      <c r="K92" s="4"/>
      <c r="L92" s="4"/>
      <c r="M92" s="4"/>
      <c r="N92" s="4"/>
      <c r="O92" s="4"/>
      <c r="P92" s="4"/>
      <c r="Q92" s="4"/>
      <c r="R92" s="4" t="s">
        <v>217</v>
      </c>
      <c r="S92" s="7" t="s">
        <v>218</v>
      </c>
      <c r="T92" s="4"/>
      <c r="U92" s="8"/>
      <c r="V92" s="4">
        <v>1986</v>
      </c>
      <c r="W92" t="s">
        <v>786</v>
      </c>
      <c r="X92" t="s">
        <v>219</v>
      </c>
      <c r="Y92" t="s">
        <v>220</v>
      </c>
      <c r="Z92" s="4"/>
      <c r="AA92" s="4"/>
      <c r="AB92" s="4"/>
      <c r="AC92" s="4" t="str">
        <f t="shared" si="4"/>
        <v>Proc.Intern.Nuclear Physics Conference, Harrogate, U.K., p.333 (1986).(1986)</v>
      </c>
      <c r="AD92" s="4" t="str">
        <f t="shared" si="3"/>
        <v>M.Bittcher.1986</v>
      </c>
      <c r="AE92" s="42" t="str">
        <f>IF(COUNTIF(EXFOR!G$3:G$24,"*"&amp;AC92&amp;"*")&gt;0,"○",IF(COUNTIF(EXFOR!J$3:J$24,"*"&amp;W92&amp;"*"&amp;V92)&gt;0,"△","×"))</f>
        <v>×</v>
      </c>
      <c r="AF92" s="4"/>
      <c r="AG92" s="4"/>
      <c r="AH92" s="4"/>
      <c r="AI92" s="9"/>
    </row>
    <row r="93" spans="1:35" ht="14.25">
      <c r="A93" s="4" t="str">
        <f t="shared" si="5"/>
        <v>3He(d,p)4He</v>
      </c>
      <c r="B93" s="4">
        <v>2</v>
      </c>
      <c r="C93" s="4">
        <v>3</v>
      </c>
      <c r="D93" s="4" t="s">
        <v>1292</v>
      </c>
      <c r="E93" s="4" t="s">
        <v>354</v>
      </c>
      <c r="F93" s="8" t="s">
        <v>221</v>
      </c>
      <c r="G93" s="8" t="s">
        <v>2</v>
      </c>
      <c r="H93" s="4" t="s">
        <v>1064</v>
      </c>
      <c r="I93" s="4"/>
      <c r="J93" s="4"/>
      <c r="K93" s="4"/>
      <c r="L93" s="4"/>
      <c r="M93" s="4"/>
      <c r="N93" s="4"/>
      <c r="O93" s="4"/>
      <c r="P93" s="4"/>
      <c r="Q93" s="4"/>
      <c r="R93" s="4" t="s">
        <v>222</v>
      </c>
      <c r="S93" s="7" t="s">
        <v>223</v>
      </c>
      <c r="T93" s="4"/>
      <c r="U93" s="8"/>
      <c r="V93" s="4">
        <v>1985</v>
      </c>
      <c r="W93" t="s">
        <v>800</v>
      </c>
      <c r="X93" t="s">
        <v>224</v>
      </c>
      <c r="Y93" t="s">
        <v>225</v>
      </c>
      <c r="Z93" s="4"/>
      <c r="AA93" s="4"/>
      <c r="AB93" s="4"/>
      <c r="AC93" s="4" t="str">
        <f t="shared" si="4"/>
        <v>Univ.Tsukuba, Tandem Accel.Center, Ann.Rept., 1984, p.38 (1985); UTTAC-50 (1985).(1985)</v>
      </c>
      <c r="AD93" s="4" t="str">
        <f t="shared" si="3"/>
        <v>T.Sakai.1985</v>
      </c>
      <c r="AE93" s="42" t="str">
        <f>IF(COUNTIF(EXFOR!G$3:G$24,"*"&amp;AC93&amp;"*")&gt;0,"○",IF(COUNTIF(EXFOR!J$3:J$24,"*"&amp;W93&amp;"*"&amp;V93)&gt;0,"△","×"))</f>
        <v>×</v>
      </c>
      <c r="AF93" s="4"/>
      <c r="AG93" s="4"/>
      <c r="AH93" s="4"/>
      <c r="AI93" s="9"/>
    </row>
    <row r="94" spans="1:35" ht="12">
      <c r="A94" s="4" t="str">
        <f t="shared" si="5"/>
        <v>3He(d,p)4He</v>
      </c>
      <c r="B94" s="4">
        <v>2</v>
      </c>
      <c r="C94" s="4">
        <v>3</v>
      </c>
      <c r="D94" s="4" t="s">
        <v>1292</v>
      </c>
      <c r="E94" s="4" t="s">
        <v>354</v>
      </c>
      <c r="F94" s="8" t="s">
        <v>1567</v>
      </c>
      <c r="G94" s="8" t="s">
        <v>1</v>
      </c>
      <c r="H94" s="4" t="s">
        <v>1064</v>
      </c>
      <c r="I94" s="4"/>
      <c r="J94" s="4"/>
      <c r="K94" s="4"/>
      <c r="L94" s="4"/>
      <c r="M94" s="4"/>
      <c r="N94" s="4"/>
      <c r="O94" s="4"/>
      <c r="P94" s="4"/>
      <c r="Q94" s="4"/>
      <c r="R94" s="4" t="s">
        <v>226</v>
      </c>
      <c r="S94" s="7" t="s">
        <v>227</v>
      </c>
      <c r="T94" s="4">
        <v>203</v>
      </c>
      <c r="U94" s="8" t="s">
        <v>228</v>
      </c>
      <c r="V94" s="4">
        <v>1982</v>
      </c>
      <c r="W94" t="s">
        <v>1522</v>
      </c>
      <c r="X94" t="s">
        <v>229</v>
      </c>
      <c r="Y94" t="s">
        <v>230</v>
      </c>
      <c r="Z94" s="4"/>
      <c r="AA94" s="4"/>
      <c r="AB94" s="4"/>
      <c r="AC94" s="4" t="str">
        <f t="shared" si="4"/>
        <v>NIM.203(1982)235</v>
      </c>
      <c r="AD94" s="4" t="str">
        <f t="shared" si="3"/>
        <v>W.Gruebler.1982</v>
      </c>
      <c r="AE94" s="42" t="str">
        <f>IF(COUNTIF(EXFOR!G$3:G$24,"*"&amp;AC94&amp;"*")&gt;0,"○",IF(COUNTIF(EXFOR!J$3:J$24,"*"&amp;W94&amp;"*"&amp;V94)&gt;0,"△","×"))</f>
        <v>×</v>
      </c>
      <c r="AF94" s="4"/>
      <c r="AG94" s="4"/>
      <c r="AH94" s="4"/>
      <c r="AI94" s="9"/>
    </row>
    <row r="95" spans="1:35" ht="14.25">
      <c r="A95" s="4" t="str">
        <f t="shared" si="5"/>
        <v>3He(d,p)4He</v>
      </c>
      <c r="B95" s="4">
        <v>2</v>
      </c>
      <c r="C95" s="4">
        <v>3</v>
      </c>
      <c r="D95" s="4" t="s">
        <v>1292</v>
      </c>
      <c r="E95" s="4" t="s">
        <v>354</v>
      </c>
      <c r="F95" s="8" t="s">
        <v>231</v>
      </c>
      <c r="G95" s="8"/>
      <c r="H95" s="4"/>
      <c r="I95" s="4"/>
      <c r="J95" s="4"/>
      <c r="K95" s="4"/>
      <c r="L95" s="4"/>
      <c r="M95" s="4"/>
      <c r="N95" s="4"/>
      <c r="O95" s="4"/>
      <c r="P95" s="4"/>
      <c r="Q95" s="4"/>
      <c r="R95" s="4" t="s">
        <v>232</v>
      </c>
      <c r="S95" s="7" t="s">
        <v>233</v>
      </c>
      <c r="T95" s="4" t="s">
        <v>234</v>
      </c>
      <c r="U95" s="8" t="s">
        <v>235</v>
      </c>
      <c r="V95" s="4">
        <v>1981</v>
      </c>
      <c r="W95" t="s">
        <v>236</v>
      </c>
      <c r="X95" t="s">
        <v>237</v>
      </c>
      <c r="Y95" t="s">
        <v>238</v>
      </c>
      <c r="Z95" s="4"/>
      <c r="AA95" s="4"/>
      <c r="AB95" s="4"/>
      <c r="AC95" s="4" t="str">
        <f t="shared" si="4"/>
        <v>BAP.26,No6(1981)791,HX10</v>
      </c>
      <c r="AD95" s="4" t="str">
        <f t="shared" si="3"/>
        <v>H.L.Woolverton.1981</v>
      </c>
      <c r="AE95" s="42" t="str">
        <f>IF(COUNTIF(EXFOR!G$3:G$24,"*"&amp;AC95&amp;"*")&gt;0,"○",IF(COUNTIF(EXFOR!J$3:J$24,"*"&amp;W95&amp;"*"&amp;V95)&gt;0,"△","×"))</f>
        <v>×</v>
      </c>
      <c r="AF95" s="4"/>
      <c r="AG95" s="4"/>
      <c r="AH95" s="4"/>
      <c r="AI95" s="9"/>
    </row>
    <row r="96" spans="1:35" ht="15">
      <c r="A96" s="4" t="str">
        <f t="shared" si="5"/>
        <v>3He(d,p)4He</v>
      </c>
      <c r="B96" s="4">
        <v>2</v>
      </c>
      <c r="C96" s="4">
        <v>3</v>
      </c>
      <c r="D96" s="4" t="s">
        <v>1292</v>
      </c>
      <c r="E96" s="4" t="s">
        <v>354</v>
      </c>
      <c r="F96" s="8" t="s">
        <v>239</v>
      </c>
      <c r="G96" s="8" t="s">
        <v>240</v>
      </c>
      <c r="H96" s="4" t="s">
        <v>1064</v>
      </c>
      <c r="I96" s="4"/>
      <c r="J96" s="4"/>
      <c r="K96" s="4"/>
      <c r="L96" s="4"/>
      <c r="M96" s="4"/>
      <c r="N96" s="4"/>
      <c r="O96" s="4"/>
      <c r="P96" s="4"/>
      <c r="Q96" s="4"/>
      <c r="R96" s="4" t="s">
        <v>241</v>
      </c>
      <c r="S96" s="7" t="s">
        <v>334</v>
      </c>
      <c r="T96" s="4">
        <v>24</v>
      </c>
      <c r="U96" s="8" t="s">
        <v>242</v>
      </c>
      <c r="V96" s="4">
        <v>1981</v>
      </c>
      <c r="W96" t="s">
        <v>243</v>
      </c>
      <c r="X96" t="s">
        <v>244</v>
      </c>
      <c r="Y96" t="s">
        <v>245</v>
      </c>
      <c r="Z96" s="10" t="s">
        <v>246</v>
      </c>
      <c r="AA96" s="4"/>
      <c r="AB96" s="4"/>
      <c r="AC96" s="4" t="str">
        <f t="shared" si="4"/>
        <v>PR/C.24(1981)2421</v>
      </c>
      <c r="AD96" s="4" t="str">
        <f t="shared" si="3"/>
        <v>R.Roy.1981</v>
      </c>
      <c r="AE96" s="42" t="str">
        <f>IF(COUNTIF(EXFOR!G$3:G$24,"*"&amp;AC96&amp;"*")&gt;0,"○",IF(COUNTIF(EXFOR!J$3:J$24,"*"&amp;W96&amp;"*"&amp;V96)&gt;0,"△","×"))</f>
        <v>○</v>
      </c>
      <c r="AF96" s="4"/>
      <c r="AG96" s="4"/>
      <c r="AH96" s="4"/>
      <c r="AI96" s="9"/>
    </row>
    <row r="97" spans="1:35" ht="15">
      <c r="A97" s="4" t="str">
        <f t="shared" si="5"/>
        <v>3He(d,p)4He</v>
      </c>
      <c r="B97" s="4">
        <v>2</v>
      </c>
      <c r="C97" s="4">
        <v>3</v>
      </c>
      <c r="D97" s="4" t="s">
        <v>1292</v>
      </c>
      <c r="E97" s="4" t="s">
        <v>354</v>
      </c>
      <c r="F97" s="8" t="s">
        <v>247</v>
      </c>
      <c r="G97" s="8"/>
      <c r="H97" s="4"/>
      <c r="I97" s="4"/>
      <c r="J97" s="4"/>
      <c r="K97" s="4"/>
      <c r="L97" s="4"/>
      <c r="M97" s="4"/>
      <c r="N97" s="4"/>
      <c r="O97" s="4"/>
      <c r="P97" s="4"/>
      <c r="Q97" s="4"/>
      <c r="R97" s="4" t="s">
        <v>248</v>
      </c>
      <c r="S97" s="7" t="s">
        <v>249</v>
      </c>
      <c r="T97" s="4">
        <v>42</v>
      </c>
      <c r="U97" s="8" t="s">
        <v>250</v>
      </c>
      <c r="V97" s="4">
        <v>1981</v>
      </c>
      <c r="W97" t="s">
        <v>251</v>
      </c>
      <c r="X97" t="s">
        <v>252</v>
      </c>
      <c r="Y97" t="s">
        <v>253</v>
      </c>
      <c r="Z97" s="4"/>
      <c r="AA97" s="4"/>
      <c r="AB97" s="4"/>
      <c r="AC97" s="4" t="str">
        <f t="shared" si="4"/>
        <v>DA/B.42(1981)1931</v>
      </c>
      <c r="AD97" s="4" t="str">
        <f t="shared" si="3"/>
        <v>R.Detoma.1981</v>
      </c>
      <c r="AE97" s="42" t="str">
        <f>IF(COUNTIF(EXFOR!G$3:G$24,"*"&amp;AC97&amp;"*")&gt;0,"○",IF(COUNTIF(EXFOR!J$3:J$24,"*"&amp;W97&amp;"*"&amp;V97)&gt;0,"△","×"))</f>
        <v>×</v>
      </c>
      <c r="AF97" s="4"/>
      <c r="AG97" s="4"/>
      <c r="AH97" s="4"/>
      <c r="AI97" s="9"/>
    </row>
    <row r="98" spans="1:35" ht="15">
      <c r="A98" s="4" t="str">
        <f t="shared" si="5"/>
        <v>3He(d,p)4He</v>
      </c>
      <c r="B98" s="4">
        <v>2</v>
      </c>
      <c r="C98" s="4">
        <v>3</v>
      </c>
      <c r="D98" s="4" t="s">
        <v>1292</v>
      </c>
      <c r="E98" s="4" t="s">
        <v>354</v>
      </c>
      <c r="F98" s="8" t="s">
        <v>247</v>
      </c>
      <c r="G98" s="8"/>
      <c r="H98" s="4"/>
      <c r="I98" s="4"/>
      <c r="J98" s="4"/>
      <c r="K98" s="4"/>
      <c r="L98" s="4"/>
      <c r="M98" s="4"/>
      <c r="N98" s="4"/>
      <c r="O98" s="4"/>
      <c r="P98" s="4"/>
      <c r="Q98" s="4"/>
      <c r="R98" s="4" t="s">
        <v>254</v>
      </c>
      <c r="S98" s="7" t="s">
        <v>255</v>
      </c>
      <c r="T98" s="4"/>
      <c r="U98" s="8"/>
      <c r="V98" s="4">
        <v>1981</v>
      </c>
      <c r="W98" t="s">
        <v>251</v>
      </c>
      <c r="X98" t="s">
        <v>256</v>
      </c>
      <c r="Y98" t="s">
        <v>257</v>
      </c>
      <c r="Z98" s="4"/>
      <c r="AA98" s="4"/>
      <c r="AB98" s="4"/>
      <c r="AC98" s="4" t="str">
        <f t="shared" si="4"/>
        <v>VDG-014, p.10 (1981).(1981)</v>
      </c>
      <c r="AD98" s="4" t="str">
        <f t="shared" si="3"/>
        <v>R.Detoma.1981</v>
      </c>
      <c r="AE98" s="42" t="str">
        <f>IF(COUNTIF(EXFOR!G$3:G$24,"*"&amp;AC98&amp;"*")&gt;0,"○",IF(COUNTIF(EXFOR!J$3:J$24,"*"&amp;W98&amp;"*"&amp;V98)&gt;0,"△","×"))</f>
        <v>×</v>
      </c>
      <c r="AF98" s="4"/>
      <c r="AG98" s="4"/>
      <c r="AH98" s="4"/>
      <c r="AI98" s="9"/>
    </row>
    <row r="99" spans="1:35" ht="14.25">
      <c r="A99" s="4" t="str">
        <f t="shared" si="5"/>
        <v>3He(d,p)4He</v>
      </c>
      <c r="B99" s="4">
        <v>2</v>
      </c>
      <c r="C99" s="4">
        <v>3</v>
      </c>
      <c r="D99" s="4" t="s">
        <v>1292</v>
      </c>
      <c r="E99" s="4" t="s">
        <v>354</v>
      </c>
      <c r="F99" s="8" t="s">
        <v>258</v>
      </c>
      <c r="G99" s="8" t="s">
        <v>247</v>
      </c>
      <c r="H99" s="4" t="s">
        <v>1064</v>
      </c>
      <c r="I99" s="4"/>
      <c r="J99" s="4"/>
      <c r="K99" s="4"/>
      <c r="L99" s="4"/>
      <c r="M99" s="4"/>
      <c r="N99" s="4"/>
      <c r="O99" s="4"/>
      <c r="P99" s="4"/>
      <c r="Q99" s="4"/>
      <c r="R99" s="4" t="s">
        <v>259</v>
      </c>
      <c r="S99" s="7" t="s">
        <v>249</v>
      </c>
      <c r="T99" s="4">
        <v>42</v>
      </c>
      <c r="U99" s="8" t="s">
        <v>260</v>
      </c>
      <c r="V99" s="4">
        <v>1981</v>
      </c>
      <c r="W99" t="s">
        <v>261</v>
      </c>
      <c r="X99" t="s">
        <v>262</v>
      </c>
      <c r="Y99" t="s">
        <v>263</v>
      </c>
      <c r="Z99" s="4"/>
      <c r="AA99" s="4"/>
      <c r="AB99" s="4"/>
      <c r="AC99" s="4" t="str">
        <f t="shared" si="4"/>
        <v>DA/B.42(1981)673</v>
      </c>
      <c r="AD99" s="4" t="str">
        <f t="shared" si="3"/>
        <v>H.W.Clark.1981</v>
      </c>
      <c r="AE99" s="42" t="str">
        <f>IF(COUNTIF(EXFOR!G$3:G$24,"*"&amp;AC99&amp;"*")&gt;0,"○",IF(COUNTIF(EXFOR!J$3:J$24,"*"&amp;W99&amp;"*"&amp;V99)&gt;0,"△","×"))</f>
        <v>×</v>
      </c>
      <c r="AF99" s="4"/>
      <c r="AG99" s="4"/>
      <c r="AH99" s="4"/>
      <c r="AI99" s="9"/>
    </row>
    <row r="100" spans="1:35" ht="14.25">
      <c r="A100" s="4" t="str">
        <f t="shared" si="5"/>
        <v>3He(d,p)4He</v>
      </c>
      <c r="B100" s="4">
        <v>2</v>
      </c>
      <c r="C100" s="4">
        <v>3</v>
      </c>
      <c r="D100" s="4" t="s">
        <v>1292</v>
      </c>
      <c r="E100" s="4" t="s">
        <v>354</v>
      </c>
      <c r="F100" s="8" t="s">
        <v>258</v>
      </c>
      <c r="G100" s="8" t="s">
        <v>247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 t="s">
        <v>264</v>
      </c>
      <c r="S100" s="7" t="s">
        <v>265</v>
      </c>
      <c r="T100" s="4"/>
      <c r="U100" s="8"/>
      <c r="V100" s="4">
        <v>1981</v>
      </c>
      <c r="W100" t="s">
        <v>261</v>
      </c>
      <c r="X100" t="s">
        <v>266</v>
      </c>
      <c r="Y100" t="s">
        <v>267</v>
      </c>
      <c r="Z100" s="4"/>
      <c r="AA100" s="4"/>
      <c r="AB100" s="4"/>
      <c r="AC100" s="4" t="str">
        <f t="shared" si="4"/>
        <v>VDG-014, p.3 (1981).(1981)</v>
      </c>
      <c r="AD100" s="4" t="str">
        <f t="shared" si="3"/>
        <v>H.W.Clark.1981</v>
      </c>
      <c r="AE100" s="42" t="str">
        <f>IF(COUNTIF(EXFOR!G$3:G$24,"*"&amp;AC100&amp;"*")&gt;0,"○",IF(COUNTIF(EXFOR!J$3:J$24,"*"&amp;W100&amp;"*"&amp;V100)&gt;0,"△","×"))</f>
        <v>×</v>
      </c>
      <c r="AF100" s="4"/>
      <c r="AG100" s="4"/>
      <c r="AH100" s="4"/>
      <c r="AI100" s="9"/>
    </row>
    <row r="101" spans="1:35" ht="15">
      <c r="A101" s="4" t="str">
        <f t="shared" si="5"/>
        <v>3He(d,p)4He</v>
      </c>
      <c r="B101" s="4">
        <v>2</v>
      </c>
      <c r="C101" s="4">
        <v>3</v>
      </c>
      <c r="D101" s="4" t="s">
        <v>1292</v>
      </c>
      <c r="E101" s="4" t="s">
        <v>354</v>
      </c>
      <c r="F101" s="8" t="s">
        <v>1071</v>
      </c>
      <c r="G101" s="8" t="s">
        <v>268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 t="s">
        <v>269</v>
      </c>
      <c r="S101" s="7" t="s">
        <v>334</v>
      </c>
      <c r="T101" s="4">
        <v>22</v>
      </c>
      <c r="U101" s="8" t="s">
        <v>270</v>
      </c>
      <c r="V101" s="4">
        <v>1980</v>
      </c>
      <c r="W101" t="s">
        <v>1522</v>
      </c>
      <c r="X101" t="s">
        <v>271</v>
      </c>
      <c r="Y101" t="s">
        <v>272</v>
      </c>
      <c r="Z101" s="10" t="s">
        <v>273</v>
      </c>
      <c r="AA101" s="4"/>
      <c r="AB101" s="4"/>
      <c r="AC101" s="4" t="str">
        <f t="shared" si="4"/>
        <v>PR/C.22(1980)2243</v>
      </c>
      <c r="AD101" s="4" t="str">
        <f t="shared" si="3"/>
        <v>W.Gruebler.1980</v>
      </c>
      <c r="AE101" s="42" t="str">
        <f>IF(COUNTIF(EXFOR!G$3:G$24,"*"&amp;AC101&amp;"*")&gt;0,"○",IF(COUNTIF(EXFOR!J$3:J$24,"*"&amp;W101&amp;"*"&amp;V101)&gt;0,"△","×"))</f>
        <v>×</v>
      </c>
      <c r="AF101" s="4"/>
      <c r="AG101" s="4"/>
      <c r="AH101" s="4"/>
      <c r="AI101" s="9"/>
    </row>
    <row r="102" spans="1:35" ht="14.25">
      <c r="A102" s="4" t="str">
        <f t="shared" si="5"/>
        <v>3He(d,p)4He</v>
      </c>
      <c r="B102" s="4">
        <v>2</v>
      </c>
      <c r="C102" s="4">
        <v>3</v>
      </c>
      <c r="D102" s="4" t="s">
        <v>1292</v>
      </c>
      <c r="E102" s="4" t="s">
        <v>354</v>
      </c>
      <c r="F102" s="8" t="s">
        <v>274</v>
      </c>
      <c r="G102" s="8" t="s">
        <v>918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 t="s">
        <v>919</v>
      </c>
      <c r="S102" s="7" t="s">
        <v>334</v>
      </c>
      <c r="T102" s="4">
        <v>21</v>
      </c>
      <c r="U102" s="8" t="s">
        <v>920</v>
      </c>
      <c r="V102" s="4">
        <v>1980</v>
      </c>
      <c r="W102" t="s">
        <v>921</v>
      </c>
      <c r="X102" t="s">
        <v>922</v>
      </c>
      <c r="Y102" t="s">
        <v>923</v>
      </c>
      <c r="Z102" s="10" t="s">
        <v>924</v>
      </c>
      <c r="AA102" s="4"/>
      <c r="AB102" s="4"/>
      <c r="AC102" s="4" t="str">
        <f t="shared" si="4"/>
        <v>PR/C.21(1980)475</v>
      </c>
      <c r="AD102" s="4" t="str">
        <f t="shared" si="3"/>
        <v>L.J.Dries.1980</v>
      </c>
      <c r="AE102" s="42" t="str">
        <f>IF(COUNTIF(EXFOR!G$3:G$24,"*"&amp;AC102&amp;"*")&gt;0,"○",IF(COUNTIF(EXFOR!J$3:J$24,"*"&amp;W102&amp;"*"&amp;V102)&gt;0,"△","×"))</f>
        <v>×</v>
      </c>
      <c r="AF102" s="4"/>
      <c r="AG102" s="4"/>
      <c r="AH102" s="4"/>
      <c r="AI102" s="9"/>
    </row>
    <row r="103" spans="1:35" ht="12">
      <c r="A103" s="4" t="str">
        <f t="shared" si="5"/>
        <v>3He(d,p)4He</v>
      </c>
      <c r="B103" s="4">
        <v>2</v>
      </c>
      <c r="C103" s="4">
        <v>3</v>
      </c>
      <c r="D103" s="4" t="s">
        <v>1292</v>
      </c>
      <c r="E103" s="4" t="s">
        <v>354</v>
      </c>
      <c r="F103" s="8" t="s">
        <v>387</v>
      </c>
      <c r="G103" s="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 t="s">
        <v>925</v>
      </c>
      <c r="S103" s="7" t="s">
        <v>926</v>
      </c>
      <c r="T103" s="4"/>
      <c r="U103" s="8"/>
      <c r="V103" s="4"/>
      <c r="W103" s="4"/>
      <c r="X103" s="4"/>
      <c r="Y103" s="4"/>
      <c r="Z103" s="4"/>
      <c r="AA103" s="4"/>
      <c r="AB103" s="4"/>
      <c r="AC103" s="4" t="str">
        <f t="shared" si="4"/>
        <v>JOUR BAPSA 25 554,GE3,Detomo.</v>
      </c>
      <c r="AD103" s="4" t="str">
        <f t="shared" si="3"/>
        <v>.</v>
      </c>
      <c r="AE103" s="42" t="str">
        <f>IF(COUNTIF(EXFOR!G$3:G$24,"*"&amp;AC103&amp;"*")&gt;0,"○",IF(COUNTIF(EXFOR!J$3:J$24,"*"&amp;W103&amp;"*"&amp;V103)&gt;0,"△","×"))</f>
        <v>△</v>
      </c>
      <c r="AF103" s="4"/>
      <c r="AG103" s="4"/>
      <c r="AH103" s="4"/>
      <c r="AI103" s="9"/>
    </row>
    <row r="104" spans="1:35" ht="12">
      <c r="A104" s="4" t="str">
        <f t="shared" si="5"/>
        <v>3He(d,p)4He</v>
      </c>
      <c r="B104" s="4">
        <v>2</v>
      </c>
      <c r="C104" s="4">
        <v>3</v>
      </c>
      <c r="D104" s="4" t="s">
        <v>1292</v>
      </c>
      <c r="E104" s="4" t="s">
        <v>354</v>
      </c>
      <c r="F104" s="8" t="s">
        <v>258</v>
      </c>
      <c r="G104" s="8" t="s">
        <v>247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 t="s">
        <v>927</v>
      </c>
      <c r="S104" s="7" t="s">
        <v>928</v>
      </c>
      <c r="T104" s="4"/>
      <c r="U104" s="8"/>
      <c r="V104" s="4"/>
      <c r="W104" s="4"/>
      <c r="X104" s="4"/>
      <c r="Y104" s="4"/>
      <c r="Z104" s="4"/>
      <c r="AA104" s="4"/>
      <c r="AB104" s="4"/>
      <c r="AC104" s="4" t="str">
        <f t="shared" si="4"/>
        <v>JOUR BAPSA 25 554,GE2,Clark.</v>
      </c>
      <c r="AD104" s="4" t="str">
        <f t="shared" si="3"/>
        <v>.</v>
      </c>
      <c r="AE104" s="42" t="str">
        <f>IF(COUNTIF(EXFOR!G$3:G$24,"*"&amp;AC104&amp;"*")&gt;0,"○",IF(COUNTIF(EXFOR!J$3:J$24,"*"&amp;W104&amp;"*"&amp;V104)&gt;0,"△","×"))</f>
        <v>△</v>
      </c>
      <c r="AF104" s="4"/>
      <c r="AG104" s="4"/>
      <c r="AH104" s="4"/>
      <c r="AI104" s="9"/>
    </row>
    <row r="105" spans="1:35" ht="14.25">
      <c r="A105" s="4" t="str">
        <f aca="true" t="shared" si="6" ref="A105:A137">$A$38</f>
        <v>3He(d,p)4He</v>
      </c>
      <c r="B105" s="4">
        <v>2</v>
      </c>
      <c r="C105" s="4">
        <v>3</v>
      </c>
      <c r="D105" s="4" t="s">
        <v>1292</v>
      </c>
      <c r="E105" s="4" t="s">
        <v>354</v>
      </c>
      <c r="F105" s="8" t="s">
        <v>929</v>
      </c>
      <c r="G105" s="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 t="s">
        <v>930</v>
      </c>
      <c r="S105" s="7" t="s">
        <v>233</v>
      </c>
      <c r="T105" s="4" t="s">
        <v>931</v>
      </c>
      <c r="U105" s="8" t="s">
        <v>932</v>
      </c>
      <c r="V105" s="4">
        <v>1979</v>
      </c>
      <c r="W105" t="s">
        <v>933</v>
      </c>
      <c r="X105" t="s">
        <v>934</v>
      </c>
      <c r="Y105" t="s">
        <v>935</v>
      </c>
      <c r="Z105" s="4"/>
      <c r="AA105" s="4"/>
      <c r="AB105" s="4"/>
      <c r="AC105" s="4" t="str">
        <f t="shared" si="4"/>
        <v>BAP.24,No7(1979)838,ED4</v>
      </c>
      <c r="AD105" s="4" t="str">
        <f t="shared" si="3"/>
        <v>H.R.Buergi.1979</v>
      </c>
      <c r="AE105" s="42" t="str">
        <f>IF(COUNTIF(EXFOR!G$3:G$24,"*"&amp;AC105&amp;"*")&gt;0,"○",IF(COUNTIF(EXFOR!J$3:J$24,"*"&amp;W105&amp;"*"&amp;V105)&gt;0,"△","×"))</f>
        <v>×</v>
      </c>
      <c r="AF105" s="4"/>
      <c r="AG105" s="4"/>
      <c r="AH105" s="4"/>
      <c r="AI105" s="9"/>
    </row>
    <row r="106" spans="1:35" ht="12">
      <c r="A106" s="4" t="str">
        <f t="shared" si="6"/>
        <v>3He(d,p)4He</v>
      </c>
      <c r="B106" s="4">
        <v>2</v>
      </c>
      <c r="C106" s="4">
        <v>3</v>
      </c>
      <c r="D106" s="4" t="s">
        <v>1292</v>
      </c>
      <c r="E106" s="4" t="s">
        <v>354</v>
      </c>
      <c r="F106" s="8" t="s">
        <v>247</v>
      </c>
      <c r="G106" s="8" t="s">
        <v>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 t="s">
        <v>936</v>
      </c>
      <c r="S106" s="7" t="s">
        <v>937</v>
      </c>
      <c r="T106" s="4"/>
      <c r="U106" s="8"/>
      <c r="V106" s="4"/>
      <c r="W106" s="4"/>
      <c r="X106" s="4"/>
      <c r="Y106" s="4"/>
      <c r="Z106" s="4"/>
      <c r="AA106" s="4"/>
      <c r="AB106" s="4"/>
      <c r="AC106" s="4" t="str">
        <f t="shared" si="4"/>
        <v>REPT LBL-8151,P64,Seiler.</v>
      </c>
      <c r="AD106" s="4" t="str">
        <f t="shared" si="3"/>
        <v>.</v>
      </c>
      <c r="AE106" s="42" t="str">
        <f>IF(COUNTIF(EXFOR!G$3:G$24,"*"&amp;AC106&amp;"*")&gt;0,"○",IF(COUNTIF(EXFOR!J$3:J$24,"*"&amp;W106&amp;"*"&amp;V106)&gt;0,"△","×"))</f>
        <v>△</v>
      </c>
      <c r="AF106" s="4"/>
      <c r="AG106" s="4"/>
      <c r="AH106" s="4"/>
      <c r="AI106" s="9"/>
    </row>
    <row r="107" spans="1:35" ht="12">
      <c r="A107" s="4" t="str">
        <f t="shared" si="6"/>
        <v>3He(d,p)4He</v>
      </c>
      <c r="B107" s="4">
        <v>2</v>
      </c>
      <c r="C107" s="4">
        <v>3</v>
      </c>
      <c r="D107" s="4" t="s">
        <v>1292</v>
      </c>
      <c r="E107" s="4" t="s">
        <v>354</v>
      </c>
      <c r="F107" s="8" t="s">
        <v>1518</v>
      </c>
      <c r="G107" s="8" t="s">
        <v>268</v>
      </c>
      <c r="H107" s="4" t="s">
        <v>1064</v>
      </c>
      <c r="I107" s="4"/>
      <c r="J107" s="4"/>
      <c r="K107" s="4"/>
      <c r="L107" s="4"/>
      <c r="M107" s="4"/>
      <c r="N107" s="4"/>
      <c r="O107" s="4"/>
      <c r="P107" s="4"/>
      <c r="Q107" s="4"/>
      <c r="R107" s="4" t="s">
        <v>938</v>
      </c>
      <c r="S107" s="7" t="s">
        <v>939</v>
      </c>
      <c r="T107" s="4"/>
      <c r="U107" s="8"/>
      <c r="V107" s="4"/>
      <c r="W107" s="4"/>
      <c r="X107" s="4"/>
      <c r="Y107" s="4"/>
      <c r="Z107" s="4"/>
      <c r="AA107" s="4"/>
      <c r="AB107" s="4"/>
      <c r="AC107" s="4" t="str">
        <f t="shared" si="4"/>
        <v>REPT LBL-8151,P59,Roy.</v>
      </c>
      <c r="AD107" s="4" t="str">
        <f t="shared" si="3"/>
        <v>.</v>
      </c>
      <c r="AE107" s="42" t="str">
        <f>IF(COUNTIF(EXFOR!G$3:G$24,"*"&amp;AC107&amp;"*")&gt;0,"○",IF(COUNTIF(EXFOR!J$3:J$24,"*"&amp;W107&amp;"*"&amp;V107)&gt;0,"△","×"))</f>
        <v>△</v>
      </c>
      <c r="AF107" s="4"/>
      <c r="AG107" s="4"/>
      <c r="AH107" s="4"/>
      <c r="AI107" s="9"/>
    </row>
    <row r="108" spans="1:35" ht="12">
      <c r="A108" s="4" t="str">
        <f t="shared" si="6"/>
        <v>3He(d,p)4He</v>
      </c>
      <c r="B108" s="4">
        <v>2</v>
      </c>
      <c r="C108" s="4">
        <v>3</v>
      </c>
      <c r="D108" s="4" t="s">
        <v>1292</v>
      </c>
      <c r="E108" s="4" t="s">
        <v>354</v>
      </c>
      <c r="F108" s="8" t="s">
        <v>274</v>
      </c>
      <c r="G108" s="8" t="s">
        <v>247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 t="s">
        <v>940</v>
      </c>
      <c r="S108" s="7" t="s">
        <v>941</v>
      </c>
      <c r="T108" s="4"/>
      <c r="U108" s="8"/>
      <c r="V108" s="4"/>
      <c r="W108" s="4"/>
      <c r="X108" s="4"/>
      <c r="Y108" s="4"/>
      <c r="Z108" s="4"/>
      <c r="AA108" s="4"/>
      <c r="AB108" s="4"/>
      <c r="AC108" s="4" t="str">
        <f t="shared" si="4"/>
        <v>JOUR DABBB 39 2374,Dries.</v>
      </c>
      <c r="AD108" s="4" t="str">
        <f t="shared" si="3"/>
        <v>.</v>
      </c>
      <c r="AE108" s="42" t="str">
        <f>IF(COUNTIF(EXFOR!G$3:G$24,"*"&amp;AC108&amp;"*")&gt;0,"○",IF(COUNTIF(EXFOR!J$3:J$24,"*"&amp;W108&amp;"*"&amp;V108)&gt;0,"△","×"))</f>
        <v>△</v>
      </c>
      <c r="AF108" s="4"/>
      <c r="AG108" s="4"/>
      <c r="AH108" s="4"/>
      <c r="AI108" s="9"/>
    </row>
    <row r="109" spans="1:35" ht="12">
      <c r="A109" s="4" t="str">
        <f t="shared" si="6"/>
        <v>3He(d,p)4He</v>
      </c>
      <c r="B109" s="4">
        <v>2</v>
      </c>
      <c r="C109" s="4">
        <v>3</v>
      </c>
      <c r="D109" s="4" t="s">
        <v>1292</v>
      </c>
      <c r="E109" s="4" t="s">
        <v>354</v>
      </c>
      <c r="F109" s="8"/>
      <c r="G109" s="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 t="s">
        <v>942</v>
      </c>
      <c r="S109" s="7" t="s">
        <v>342</v>
      </c>
      <c r="T109" s="4">
        <v>286</v>
      </c>
      <c r="U109" s="8" t="s">
        <v>943</v>
      </c>
      <c r="V109" s="4">
        <v>1977</v>
      </c>
      <c r="W109" t="s">
        <v>944</v>
      </c>
      <c r="X109" t="s">
        <v>944</v>
      </c>
      <c r="Y109" t="s">
        <v>945</v>
      </c>
      <c r="Z109" s="10" t="s">
        <v>946</v>
      </c>
      <c r="AA109" s="4"/>
      <c r="AB109" s="4"/>
      <c r="AC109" s="4" t="str">
        <f t="shared" si="4"/>
        <v>NP/A.286(1977)1</v>
      </c>
      <c r="AD109" s="4" t="str">
        <f t="shared" si="3"/>
        <v>F.Seiler.1977</v>
      </c>
      <c r="AE109" s="42" t="str">
        <f>IF(COUNTIF(EXFOR!G$3:G$24,"*"&amp;AC109&amp;"*")&gt;0,"○",IF(COUNTIF(EXFOR!J$3:J$24,"*"&amp;W109&amp;"*"&amp;V109)&gt;0,"△","×"))</f>
        <v>×</v>
      </c>
      <c r="AF109" s="4"/>
      <c r="AG109" s="4"/>
      <c r="AH109" s="4"/>
      <c r="AI109" s="9"/>
    </row>
    <row r="110" spans="1:35" ht="12">
      <c r="A110" s="4" t="str">
        <f t="shared" si="6"/>
        <v>3He(d,p)4He</v>
      </c>
      <c r="B110" s="4">
        <v>2</v>
      </c>
      <c r="C110" s="4">
        <v>3</v>
      </c>
      <c r="D110" s="4" t="s">
        <v>1292</v>
      </c>
      <c r="E110" s="4" t="s">
        <v>354</v>
      </c>
      <c r="F110" s="8" t="s">
        <v>1323</v>
      </c>
      <c r="G110" s="8" t="s">
        <v>247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 t="s">
        <v>947</v>
      </c>
      <c r="S110" s="7" t="s">
        <v>948</v>
      </c>
      <c r="T110" s="4"/>
      <c r="U110" s="8"/>
      <c r="V110" s="4"/>
      <c r="W110" s="4"/>
      <c r="X110" s="4"/>
      <c r="Y110" s="4"/>
      <c r="Z110" s="4"/>
      <c r="AA110" s="4"/>
      <c r="AB110" s="4"/>
      <c r="AC110" s="4" t="str">
        <f t="shared" si="4"/>
        <v>JOUR VDPEA No6/1977,822,D2-6,Jenny.</v>
      </c>
      <c r="AD110" s="4" t="str">
        <f t="shared" si="3"/>
        <v>.</v>
      </c>
      <c r="AE110" s="42" t="str">
        <f>IF(COUNTIF(EXFOR!G$3:G$24,"*"&amp;AC110&amp;"*")&gt;0,"○",IF(COUNTIF(EXFOR!J$3:J$24,"*"&amp;W110&amp;"*"&amp;V110)&gt;0,"△","×"))</f>
        <v>△</v>
      </c>
      <c r="AF110" s="4"/>
      <c r="AG110" s="4"/>
      <c r="AH110" s="4"/>
      <c r="AI110" s="9"/>
    </row>
    <row r="111" spans="1:35" ht="12">
      <c r="A111" s="4" t="str">
        <f t="shared" si="6"/>
        <v>3He(d,p)4He</v>
      </c>
      <c r="B111" s="4">
        <v>2</v>
      </c>
      <c r="C111" s="4">
        <v>3</v>
      </c>
      <c r="D111" s="4" t="s">
        <v>1292</v>
      </c>
      <c r="E111" s="4" t="s">
        <v>354</v>
      </c>
      <c r="F111" s="8" t="s">
        <v>1323</v>
      </c>
      <c r="G111" s="8" t="s">
        <v>247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 t="s">
        <v>949</v>
      </c>
      <c r="S111" s="7" t="s">
        <v>950</v>
      </c>
      <c r="T111" s="4"/>
      <c r="U111" s="8"/>
      <c r="V111" s="4"/>
      <c r="W111" s="4"/>
      <c r="X111" s="4"/>
      <c r="Y111" s="4"/>
      <c r="Z111" s="4"/>
      <c r="AA111" s="4"/>
      <c r="AB111" s="4"/>
      <c r="AC111" s="4" t="str">
        <f t="shared" si="4"/>
        <v>JOUR BAPSA 22 1016 CE2,Dries.</v>
      </c>
      <c r="AD111" s="4" t="str">
        <f t="shared" si="3"/>
        <v>.</v>
      </c>
      <c r="AE111" s="42" t="str">
        <f>IF(COUNTIF(EXFOR!G$3:G$24,"*"&amp;AC111&amp;"*")&gt;0,"○",IF(COUNTIF(EXFOR!J$3:J$24,"*"&amp;W111&amp;"*"&amp;V111)&gt;0,"△","×"))</f>
        <v>△</v>
      </c>
      <c r="AF111" s="4"/>
      <c r="AG111" s="4"/>
      <c r="AH111" s="4"/>
      <c r="AI111" s="9"/>
    </row>
    <row r="112" spans="1:35" ht="14.25">
      <c r="A112" s="4" t="str">
        <f t="shared" si="6"/>
        <v>3He(d,p)4He</v>
      </c>
      <c r="B112" s="4">
        <v>2</v>
      </c>
      <c r="C112" s="4">
        <v>3</v>
      </c>
      <c r="D112" s="4" t="s">
        <v>1292</v>
      </c>
      <c r="E112" s="4" t="s">
        <v>354</v>
      </c>
      <c r="F112" s="8" t="s">
        <v>951</v>
      </c>
      <c r="G112" s="8" t="s">
        <v>952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 t="s">
        <v>953</v>
      </c>
      <c r="S112" s="7" t="s">
        <v>394</v>
      </c>
      <c r="T112" s="4">
        <v>61</v>
      </c>
      <c r="U112" s="8" t="s">
        <v>954</v>
      </c>
      <c r="V112" s="4">
        <v>1976</v>
      </c>
      <c r="W112" t="s">
        <v>944</v>
      </c>
      <c r="X112" t="s">
        <v>944</v>
      </c>
      <c r="Y112" t="s">
        <v>955</v>
      </c>
      <c r="Z112" s="10" t="s">
        <v>956</v>
      </c>
      <c r="AA112" s="4"/>
      <c r="AB112" s="4"/>
      <c r="AC112" s="4" t="str">
        <f t="shared" si="4"/>
        <v>PL/B.61(1976)144</v>
      </c>
      <c r="AD112" s="4" t="str">
        <f t="shared" si="3"/>
        <v>F.Seiler.1976</v>
      </c>
      <c r="AE112" s="42" t="str">
        <f>IF(COUNTIF(EXFOR!G$3:G$24,"*"&amp;AC112&amp;"*")&gt;0,"○",IF(COUNTIF(EXFOR!J$3:J$24,"*"&amp;W112&amp;"*"&amp;V112)&gt;0,"△","×"))</f>
        <v>×</v>
      </c>
      <c r="AF112" s="4"/>
      <c r="AG112" s="4"/>
      <c r="AH112" s="4"/>
      <c r="AI112" s="9"/>
    </row>
    <row r="113" spans="1:35" ht="15">
      <c r="A113" s="4" t="str">
        <f t="shared" si="6"/>
        <v>3He(d,p)4He</v>
      </c>
      <c r="B113" s="4">
        <v>2</v>
      </c>
      <c r="C113" s="4">
        <v>3</v>
      </c>
      <c r="D113" s="4" t="s">
        <v>1292</v>
      </c>
      <c r="E113" s="4" t="s">
        <v>354</v>
      </c>
      <c r="F113" s="8" t="s">
        <v>957</v>
      </c>
      <c r="G113" s="8" t="s">
        <v>958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 t="s">
        <v>959</v>
      </c>
      <c r="S113" s="7" t="s">
        <v>342</v>
      </c>
      <c r="T113" s="4">
        <v>264</v>
      </c>
      <c r="U113" s="8" t="s">
        <v>960</v>
      </c>
      <c r="V113" s="4">
        <v>1976</v>
      </c>
      <c r="W113" t="s">
        <v>961</v>
      </c>
      <c r="X113" t="s">
        <v>962</v>
      </c>
      <c r="Y113" t="s">
        <v>963</v>
      </c>
      <c r="Z113" s="10" t="s">
        <v>964</v>
      </c>
      <c r="AA113" s="4"/>
      <c r="AB113" s="4"/>
      <c r="AC113" s="4" t="str">
        <f t="shared" si="4"/>
        <v>NP/A.264(1976)45</v>
      </c>
      <c r="AD113" s="4" t="str">
        <f t="shared" si="3"/>
        <v>P.A.Schmelzbach.1976</v>
      </c>
      <c r="AE113" s="42" t="str">
        <f>IF(COUNTIF(EXFOR!G$3:G$24,"*"&amp;AC113&amp;"*")&gt;0,"○",IF(COUNTIF(EXFOR!J$3:J$24,"*"&amp;W113&amp;"*"&amp;V113)&gt;0,"△","×"))</f>
        <v>×</v>
      </c>
      <c r="AF113" s="4"/>
      <c r="AG113" s="4"/>
      <c r="AH113" s="4"/>
      <c r="AI113" s="9"/>
    </row>
    <row r="114" spans="1:35" ht="14.25">
      <c r="A114" s="4" t="str">
        <f t="shared" si="6"/>
        <v>3He(d,p)4He</v>
      </c>
      <c r="B114" s="4">
        <v>2</v>
      </c>
      <c r="C114" s="4">
        <v>3</v>
      </c>
      <c r="D114" s="4" t="s">
        <v>1292</v>
      </c>
      <c r="E114" s="4" t="s">
        <v>354</v>
      </c>
      <c r="F114" s="8" t="s">
        <v>1518</v>
      </c>
      <c r="G114" s="8" t="s">
        <v>268</v>
      </c>
      <c r="H114" s="4" t="s">
        <v>340</v>
      </c>
      <c r="I114" s="4"/>
      <c r="J114" s="4"/>
      <c r="K114" s="4"/>
      <c r="L114" s="4"/>
      <c r="M114" s="4"/>
      <c r="N114" s="4"/>
      <c r="O114" s="4"/>
      <c r="P114" s="4"/>
      <c r="Q114" s="4"/>
      <c r="R114" s="4" t="s">
        <v>965</v>
      </c>
      <c r="S114" s="7" t="s">
        <v>233</v>
      </c>
      <c r="T114" s="4" t="s">
        <v>966</v>
      </c>
      <c r="U114" s="8" t="s">
        <v>967</v>
      </c>
      <c r="V114" s="4">
        <v>1976</v>
      </c>
      <c r="W114" t="s">
        <v>243</v>
      </c>
      <c r="X114" t="s">
        <v>968</v>
      </c>
      <c r="Y114" t="s">
        <v>969</v>
      </c>
      <c r="Z114" s="4"/>
      <c r="AA114" s="4"/>
      <c r="AB114" s="4"/>
      <c r="AC114" s="4" t="str">
        <f t="shared" si="4"/>
        <v>BAP.21,No5(1976)774,BA1</v>
      </c>
      <c r="AD114" s="4" t="str">
        <f t="shared" si="3"/>
        <v>R.Roy.1976</v>
      </c>
      <c r="AE114" s="42" t="str">
        <f>IF(COUNTIF(EXFOR!G$3:G$24,"*"&amp;AC114&amp;"*")&gt;0,"○",IF(COUNTIF(EXFOR!J$3:J$24,"*"&amp;W114&amp;"*"&amp;V114)&gt;0,"△","×"))</f>
        <v>×</v>
      </c>
      <c r="AF114" s="4"/>
      <c r="AG114" s="4"/>
      <c r="AH114" s="4"/>
      <c r="AI114" s="9"/>
    </row>
    <row r="115" spans="1:35" ht="12">
      <c r="A115" s="4" t="str">
        <f t="shared" si="6"/>
        <v>3He(d,p)4He</v>
      </c>
      <c r="B115" s="4">
        <v>2</v>
      </c>
      <c r="C115" s="4">
        <v>3</v>
      </c>
      <c r="D115" s="4" t="s">
        <v>1292</v>
      </c>
      <c r="E115" s="4" t="s">
        <v>354</v>
      </c>
      <c r="F115" s="8" t="s">
        <v>1518</v>
      </c>
      <c r="G115" s="8" t="s">
        <v>268</v>
      </c>
      <c r="H115" s="4" t="s">
        <v>1064</v>
      </c>
      <c r="I115" s="4"/>
      <c r="J115" s="4"/>
      <c r="K115" s="4"/>
      <c r="L115" s="4"/>
      <c r="M115" s="4"/>
      <c r="N115" s="4"/>
      <c r="O115" s="4"/>
      <c r="P115" s="4"/>
      <c r="Q115" s="4"/>
      <c r="R115" s="4" t="s">
        <v>970</v>
      </c>
      <c r="S115" s="7" t="s">
        <v>971</v>
      </c>
      <c r="T115" s="4"/>
      <c r="U115" s="8"/>
      <c r="V115" s="4"/>
      <c r="W115" s="4"/>
      <c r="X115" s="4"/>
      <c r="Y115" s="4"/>
      <c r="Z115" s="4"/>
      <c r="AA115" s="4"/>
      <c r="AB115" s="4"/>
      <c r="AC115" s="4" t="str">
        <f t="shared" si="4"/>
        <v>REPT LBL-5075,P53,Roy.</v>
      </c>
      <c r="AD115" s="4" t="str">
        <f t="shared" si="3"/>
        <v>.</v>
      </c>
      <c r="AE115" s="42" t="str">
        <f>IF(COUNTIF(EXFOR!G$3:G$24,"*"&amp;AC115&amp;"*")&gt;0,"○",IF(COUNTIF(EXFOR!J$3:J$24,"*"&amp;W115&amp;"*"&amp;V115)&gt;0,"△","×"))</f>
        <v>△</v>
      </c>
      <c r="AF115" s="4"/>
      <c r="AG115" s="4"/>
      <c r="AH115" s="4"/>
      <c r="AI115" s="9"/>
    </row>
    <row r="116" spans="1:35" ht="14.25">
      <c r="A116" s="4" t="str">
        <f t="shared" si="6"/>
        <v>3He(d,p)4He</v>
      </c>
      <c r="B116" s="4">
        <v>2</v>
      </c>
      <c r="C116" s="4">
        <v>3</v>
      </c>
      <c r="D116" s="4" t="s">
        <v>1292</v>
      </c>
      <c r="E116" s="4" t="s">
        <v>354</v>
      </c>
      <c r="F116" s="8" t="s">
        <v>972</v>
      </c>
      <c r="G116" s="8" t="s">
        <v>973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 t="s">
        <v>974</v>
      </c>
      <c r="S116" s="7" t="s">
        <v>342</v>
      </c>
      <c r="T116" s="4">
        <v>271</v>
      </c>
      <c r="U116" s="8" t="s">
        <v>975</v>
      </c>
      <c r="V116" s="4">
        <v>1976</v>
      </c>
      <c r="W116" t="s">
        <v>1522</v>
      </c>
      <c r="X116" t="s">
        <v>976</v>
      </c>
      <c r="Y116" t="s">
        <v>977</v>
      </c>
      <c r="Z116" s="10" t="s">
        <v>978</v>
      </c>
      <c r="AA116" s="4"/>
      <c r="AB116" s="4"/>
      <c r="AC116" s="4" t="str">
        <f t="shared" si="4"/>
        <v>NP/A.271(1976)29</v>
      </c>
      <c r="AD116" s="4" t="str">
        <f t="shared" si="3"/>
        <v>W.Gruebler.1976</v>
      </c>
      <c r="AE116" s="42" t="str">
        <f>IF(COUNTIF(EXFOR!G$3:G$24,"*"&amp;AC116&amp;"*")&gt;0,"○",IF(COUNTIF(EXFOR!J$3:J$24,"*"&amp;W116&amp;"*"&amp;V116)&gt;0,"△","×"))</f>
        <v>×</v>
      </c>
      <c r="AF116" s="4"/>
      <c r="AG116" s="4"/>
      <c r="AH116" s="4"/>
      <c r="AI116" s="9"/>
    </row>
    <row r="117" spans="1:35" ht="12">
      <c r="A117" s="4" t="str">
        <f t="shared" si="6"/>
        <v>3He(d,p)4He</v>
      </c>
      <c r="B117" s="4">
        <v>2</v>
      </c>
      <c r="C117" s="4">
        <v>3</v>
      </c>
      <c r="D117" s="4" t="s">
        <v>1292</v>
      </c>
      <c r="E117" s="4" t="s">
        <v>354</v>
      </c>
      <c r="F117" s="8" t="s">
        <v>972</v>
      </c>
      <c r="G117" s="8" t="s">
        <v>973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 t="s">
        <v>979</v>
      </c>
      <c r="S117" s="7" t="s">
        <v>394</v>
      </c>
      <c r="T117" s="4">
        <v>63</v>
      </c>
      <c r="U117" s="8" t="s">
        <v>980</v>
      </c>
      <c r="V117" s="4">
        <v>1976</v>
      </c>
      <c r="W117" t="s">
        <v>1522</v>
      </c>
      <c r="X117" t="s">
        <v>976</v>
      </c>
      <c r="Y117" t="s">
        <v>981</v>
      </c>
      <c r="Z117" s="10" t="s">
        <v>982</v>
      </c>
      <c r="AA117" s="4"/>
      <c r="AB117" s="4"/>
      <c r="AC117" s="4" t="str">
        <f t="shared" si="4"/>
        <v>PL/B.63(1976)273</v>
      </c>
      <c r="AD117" s="4" t="str">
        <f t="shared" si="3"/>
        <v>W.Gruebler.1976</v>
      </c>
      <c r="AE117" s="42" t="str">
        <f>IF(COUNTIF(EXFOR!G$3:G$24,"*"&amp;AC117&amp;"*")&gt;0,"○",IF(COUNTIF(EXFOR!J$3:J$24,"*"&amp;W117&amp;"*"&amp;V117)&gt;0,"△","×"))</f>
        <v>×</v>
      </c>
      <c r="AF117" s="4"/>
      <c r="AG117" s="4"/>
      <c r="AH117" s="4"/>
      <c r="AI117" s="9"/>
    </row>
    <row r="118" spans="1:35" ht="14.25">
      <c r="A118" s="4" t="str">
        <f t="shared" si="6"/>
        <v>3He(d,p)4He</v>
      </c>
      <c r="B118" s="4">
        <v>2</v>
      </c>
      <c r="C118" s="4">
        <v>3</v>
      </c>
      <c r="D118" s="4" t="s">
        <v>1292</v>
      </c>
      <c r="E118" s="4" t="s">
        <v>354</v>
      </c>
      <c r="F118" s="8" t="s">
        <v>1323</v>
      </c>
      <c r="G118" s="8" t="s">
        <v>983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 t="s">
        <v>984</v>
      </c>
      <c r="S118" s="7" t="s">
        <v>233</v>
      </c>
      <c r="T118" s="4" t="s">
        <v>985</v>
      </c>
      <c r="U118" s="8" t="s">
        <v>986</v>
      </c>
      <c r="V118" s="4">
        <v>1976</v>
      </c>
      <c r="W118" t="s">
        <v>921</v>
      </c>
      <c r="X118" t="s">
        <v>987</v>
      </c>
      <c r="Y118" t="s">
        <v>988</v>
      </c>
      <c r="Z118" s="4"/>
      <c r="AA118" s="4"/>
      <c r="AB118" s="4"/>
      <c r="AC118" s="4" t="str">
        <f t="shared" si="4"/>
        <v>BAP.21,No7(1976)926,C2</v>
      </c>
      <c r="AD118" s="4" t="str">
        <f t="shared" si="3"/>
        <v>L.J.Dries.1976</v>
      </c>
      <c r="AE118" s="42" t="str">
        <f>IF(COUNTIF(EXFOR!G$3:G$24,"*"&amp;AC118&amp;"*")&gt;0,"○",IF(COUNTIF(EXFOR!J$3:J$24,"*"&amp;W118&amp;"*"&amp;V118)&gt;0,"△","×"))</f>
        <v>×</v>
      </c>
      <c r="AF118" s="4"/>
      <c r="AG118" s="4"/>
      <c r="AH118" s="4"/>
      <c r="AI118" s="9"/>
    </row>
    <row r="119" spans="1:35" ht="12">
      <c r="A119" s="4" t="str">
        <f t="shared" si="6"/>
        <v>3He(d,p)4He</v>
      </c>
      <c r="B119" s="4">
        <v>2</v>
      </c>
      <c r="C119" s="4">
        <v>3</v>
      </c>
      <c r="D119" s="4" t="s">
        <v>1292</v>
      </c>
      <c r="E119" s="4" t="s">
        <v>354</v>
      </c>
      <c r="F119" s="8" t="s">
        <v>1323</v>
      </c>
      <c r="G119" s="8" t="s">
        <v>983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 t="s">
        <v>989</v>
      </c>
      <c r="S119" s="7" t="s">
        <v>990</v>
      </c>
      <c r="T119" s="4"/>
      <c r="U119" s="8"/>
      <c r="V119" s="4"/>
      <c r="W119" s="4"/>
      <c r="X119" s="4"/>
      <c r="Y119" s="4"/>
      <c r="Z119" s="4"/>
      <c r="AA119" s="4"/>
      <c r="AB119" s="4"/>
      <c r="AC119" s="4" t="str">
        <f t="shared" si="4"/>
        <v>REPT OSU-VGD-011,P53,Dries.</v>
      </c>
      <c r="AD119" s="4" t="str">
        <f t="shared" si="3"/>
        <v>.</v>
      </c>
      <c r="AE119" s="42" t="str">
        <f>IF(COUNTIF(EXFOR!G$3:G$24,"*"&amp;AC119&amp;"*")&gt;0,"○",IF(COUNTIF(EXFOR!J$3:J$24,"*"&amp;W119&amp;"*"&amp;V119)&gt;0,"△","×"))</f>
        <v>△</v>
      </c>
      <c r="AF119" s="4"/>
      <c r="AG119" s="4"/>
      <c r="AH119" s="4"/>
      <c r="AI119" s="9"/>
    </row>
    <row r="120" spans="1:35" ht="14.25">
      <c r="A120" s="4" t="str">
        <f t="shared" si="6"/>
        <v>3He(d,p)4He</v>
      </c>
      <c r="B120" s="4">
        <v>2</v>
      </c>
      <c r="C120" s="4">
        <v>3</v>
      </c>
      <c r="D120" s="4" t="s">
        <v>1292</v>
      </c>
      <c r="E120" s="4" t="s">
        <v>354</v>
      </c>
      <c r="F120" s="8" t="s">
        <v>1574</v>
      </c>
      <c r="G120" s="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 t="s">
        <v>991</v>
      </c>
      <c r="S120" s="7" t="s">
        <v>394</v>
      </c>
      <c r="T120" s="4">
        <v>58</v>
      </c>
      <c r="U120" s="8" t="s">
        <v>992</v>
      </c>
      <c r="V120" s="4">
        <v>1975</v>
      </c>
      <c r="W120" t="s">
        <v>993</v>
      </c>
      <c r="X120" t="s">
        <v>993</v>
      </c>
      <c r="Y120" t="s">
        <v>994</v>
      </c>
      <c r="Z120" s="10" t="s">
        <v>995</v>
      </c>
      <c r="AA120" s="4"/>
      <c r="AB120" s="4"/>
      <c r="AC120" s="4" t="str">
        <f t="shared" si="4"/>
        <v>PL/B.58(1975)139</v>
      </c>
      <c r="AD120" s="4" t="str">
        <f t="shared" si="3"/>
        <v>A.M.Yasnogorodsky.1975</v>
      </c>
      <c r="AE120" s="42" t="str">
        <f>IF(COUNTIF(EXFOR!G$3:G$24,"*"&amp;AC120&amp;"*")&gt;0,"○",IF(COUNTIF(EXFOR!J$3:J$24,"*"&amp;W120&amp;"*"&amp;V120)&gt;0,"△","×"))</f>
        <v>×</v>
      </c>
      <c r="AF120" s="4"/>
      <c r="AG120" s="4"/>
      <c r="AH120" s="4"/>
      <c r="AI120" s="9"/>
    </row>
    <row r="121" spans="1:35" ht="12">
      <c r="A121" s="4" t="str">
        <f t="shared" si="6"/>
        <v>3He(d,p)4He</v>
      </c>
      <c r="B121" s="4">
        <v>2</v>
      </c>
      <c r="C121" s="4">
        <v>3</v>
      </c>
      <c r="D121" s="4" t="s">
        <v>1292</v>
      </c>
      <c r="E121" s="4" t="s">
        <v>354</v>
      </c>
      <c r="F121" s="8"/>
      <c r="G121" s="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 t="s">
        <v>996</v>
      </c>
      <c r="S121" s="7" t="s">
        <v>342</v>
      </c>
      <c r="T121" s="4">
        <v>244</v>
      </c>
      <c r="U121" s="8" t="s">
        <v>997</v>
      </c>
      <c r="V121" s="4">
        <v>1975</v>
      </c>
      <c r="W121" t="s">
        <v>944</v>
      </c>
      <c r="X121" t="s">
        <v>944</v>
      </c>
      <c r="Y121" t="s">
        <v>998</v>
      </c>
      <c r="Z121" s="10" t="s">
        <v>999</v>
      </c>
      <c r="AA121" s="4"/>
      <c r="AB121" s="4"/>
      <c r="AC121" s="4" t="str">
        <f t="shared" si="4"/>
        <v>NP/A.244(1975)236</v>
      </c>
      <c r="AD121" s="4" t="str">
        <f t="shared" si="3"/>
        <v>F.Seiler.1975</v>
      </c>
      <c r="AE121" s="42" t="str">
        <f>IF(COUNTIF(EXFOR!G$3:G$24,"*"&amp;AC121&amp;"*")&gt;0,"○",IF(COUNTIF(EXFOR!J$3:J$24,"*"&amp;W121&amp;"*"&amp;V121)&gt;0,"△","×"))</f>
        <v>×</v>
      </c>
      <c r="AF121" s="4"/>
      <c r="AG121" s="4"/>
      <c r="AH121" s="4"/>
      <c r="AI121" s="9"/>
    </row>
    <row r="122" spans="1:35" ht="12">
      <c r="A122" s="4" t="str">
        <f t="shared" si="6"/>
        <v>3He(d,p)4He</v>
      </c>
      <c r="B122" s="4">
        <v>2</v>
      </c>
      <c r="C122" s="4">
        <v>3</v>
      </c>
      <c r="D122" s="4" t="s">
        <v>1292</v>
      </c>
      <c r="E122" s="4" t="s">
        <v>354</v>
      </c>
      <c r="F122" s="8" t="s">
        <v>1518</v>
      </c>
      <c r="G122" s="8" t="s">
        <v>268</v>
      </c>
      <c r="H122" s="4" t="s">
        <v>1064</v>
      </c>
      <c r="I122" s="4"/>
      <c r="J122" s="4"/>
      <c r="K122" s="4"/>
      <c r="L122" s="4"/>
      <c r="M122" s="4"/>
      <c r="N122" s="4"/>
      <c r="O122" s="4"/>
      <c r="P122" s="4"/>
      <c r="Q122" s="4"/>
      <c r="R122" s="4" t="s">
        <v>1000</v>
      </c>
      <c r="S122" s="7" t="s">
        <v>1001</v>
      </c>
      <c r="T122" s="4"/>
      <c r="U122" s="8"/>
      <c r="V122" s="4"/>
      <c r="W122" s="4"/>
      <c r="X122" s="4"/>
      <c r="Y122" s="4"/>
      <c r="Z122" s="4"/>
      <c r="AA122" s="4"/>
      <c r="AB122" s="4"/>
      <c r="AC122" s="4" t="str">
        <f t="shared" si="4"/>
        <v>JOUR BAPSA 20 693 HO1.</v>
      </c>
      <c r="AD122" s="4" t="str">
        <f t="shared" si="3"/>
        <v>.</v>
      </c>
      <c r="AE122" s="42" t="str">
        <f>IF(COUNTIF(EXFOR!G$3:G$24,"*"&amp;AC122&amp;"*")&gt;0,"○",IF(COUNTIF(EXFOR!J$3:J$24,"*"&amp;W122&amp;"*"&amp;V122)&gt;0,"△","×"))</f>
        <v>△</v>
      </c>
      <c r="AF122" s="4"/>
      <c r="AG122" s="4"/>
      <c r="AH122" s="4"/>
      <c r="AI122" s="9"/>
    </row>
    <row r="123" spans="1:35" ht="14.25">
      <c r="A123" s="4" t="str">
        <f t="shared" si="6"/>
        <v>3He(d,p)4He</v>
      </c>
      <c r="B123" s="4">
        <v>2</v>
      </c>
      <c r="C123" s="4">
        <v>3</v>
      </c>
      <c r="D123" s="4" t="s">
        <v>1292</v>
      </c>
      <c r="E123" s="4" t="s">
        <v>354</v>
      </c>
      <c r="F123" s="8" t="s">
        <v>1</v>
      </c>
      <c r="G123" s="8"/>
      <c r="H123" s="4" t="s">
        <v>340</v>
      </c>
      <c r="I123" s="4"/>
      <c r="J123" s="4"/>
      <c r="K123" s="4"/>
      <c r="L123" s="4"/>
      <c r="M123" s="4"/>
      <c r="N123" s="4"/>
      <c r="O123" s="4"/>
      <c r="P123" s="4"/>
      <c r="Q123" s="4"/>
      <c r="R123" s="4" t="s">
        <v>1002</v>
      </c>
      <c r="S123" s="7" t="s">
        <v>750</v>
      </c>
      <c r="T123" s="4">
        <v>39</v>
      </c>
      <c r="U123" s="8" t="s">
        <v>1003</v>
      </c>
      <c r="V123" s="4">
        <v>1975</v>
      </c>
      <c r="W123" t="s">
        <v>1004</v>
      </c>
      <c r="X123" t="s">
        <v>1005</v>
      </c>
      <c r="Y123" t="s">
        <v>1006</v>
      </c>
      <c r="Z123" s="4"/>
      <c r="AA123" s="4"/>
      <c r="AB123" s="4"/>
      <c r="AC123" s="4" t="str">
        <f t="shared" si="4"/>
        <v>IZV.39(1975)2066</v>
      </c>
      <c r="AD123" s="4" t="str">
        <f t="shared" si="3"/>
        <v>O.F.Nemets.1975</v>
      </c>
      <c r="AE123" s="42" t="str">
        <f>IF(COUNTIF(EXFOR!G$3:G$24,"*"&amp;AC123&amp;"*")&gt;0,"○",IF(COUNTIF(EXFOR!J$3:J$24,"*"&amp;W123&amp;"*"&amp;V123)&gt;0,"△","×"))</f>
        <v>×</v>
      </c>
      <c r="AF123" s="4"/>
      <c r="AG123" s="4"/>
      <c r="AH123" s="4"/>
      <c r="AI123" s="9"/>
    </row>
    <row r="124" spans="1:35" ht="14.25">
      <c r="A124" s="4" t="str">
        <f t="shared" si="6"/>
        <v>3He(d,p)4He</v>
      </c>
      <c r="B124" s="4">
        <v>2</v>
      </c>
      <c r="C124" s="4">
        <v>3</v>
      </c>
      <c r="D124" s="4" t="s">
        <v>1292</v>
      </c>
      <c r="E124" s="4" t="s">
        <v>354</v>
      </c>
      <c r="F124" s="8" t="s">
        <v>1007</v>
      </c>
      <c r="G124" s="8" t="s">
        <v>1008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 t="s">
        <v>1009</v>
      </c>
      <c r="S124" s="7" t="s">
        <v>342</v>
      </c>
      <c r="T124" s="4">
        <v>220</v>
      </c>
      <c r="U124" s="8" t="s">
        <v>1010</v>
      </c>
      <c r="V124" s="4">
        <v>1974</v>
      </c>
      <c r="W124" t="s">
        <v>1011</v>
      </c>
      <c r="X124" t="s">
        <v>1012</v>
      </c>
      <c r="Y124" t="s">
        <v>1013</v>
      </c>
      <c r="Z124" s="10" t="s">
        <v>1014</v>
      </c>
      <c r="AA124" s="4"/>
      <c r="AB124" s="4"/>
      <c r="AC124" s="4" t="str">
        <f t="shared" si="4"/>
        <v>NP/A.220(1974)533</v>
      </c>
      <c r="AD124" s="4" t="str">
        <f t="shared" si="3"/>
        <v>T.A.Trainor.1974</v>
      </c>
      <c r="AE124" s="42" t="str">
        <f>IF(COUNTIF(EXFOR!G$3:G$24,"*"&amp;AC124&amp;"*")&gt;0,"○",IF(COUNTIF(EXFOR!J$3:J$24,"*"&amp;W124&amp;"*"&amp;V124)&gt;0,"△","×"))</f>
        <v>×</v>
      </c>
      <c r="AF124" s="4"/>
      <c r="AG124" s="4"/>
      <c r="AH124" s="4"/>
      <c r="AI124" s="9"/>
    </row>
    <row r="125" spans="1:35" ht="12">
      <c r="A125" s="4" t="str">
        <f t="shared" si="6"/>
        <v>3He(d,p)4He</v>
      </c>
      <c r="B125" s="4">
        <v>2</v>
      </c>
      <c r="C125" s="4">
        <v>3</v>
      </c>
      <c r="D125" s="4" t="s">
        <v>1292</v>
      </c>
      <c r="E125" s="4" t="s">
        <v>354</v>
      </c>
      <c r="F125" s="8"/>
      <c r="G125" s="8" t="s">
        <v>1567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 t="s">
        <v>1015</v>
      </c>
      <c r="S125" s="7" t="s">
        <v>128</v>
      </c>
      <c r="T125" s="4"/>
      <c r="U125" s="8"/>
      <c r="V125" s="4"/>
      <c r="W125" s="4"/>
      <c r="X125" s="4"/>
      <c r="Y125" s="4"/>
      <c r="Z125" s="4"/>
      <c r="AA125" s="4"/>
      <c r="AB125" s="4"/>
      <c r="AC125" s="4" t="str">
        <f t="shared" si="4"/>
        <v>REPT Ohio State Univ 1974 Prog,VDG-010,P16.</v>
      </c>
      <c r="AD125" s="4" t="str">
        <f t="shared" si="3"/>
        <v>.</v>
      </c>
      <c r="AE125" s="42" t="str">
        <f>IF(COUNTIF(EXFOR!G$3:G$24,"*"&amp;AC125&amp;"*")&gt;0,"○",IF(COUNTIF(EXFOR!J$3:J$24,"*"&amp;W125&amp;"*"&amp;V125)&gt;0,"△","×"))</f>
        <v>△</v>
      </c>
      <c r="AF125" s="4"/>
      <c r="AG125" s="4"/>
      <c r="AH125" s="4"/>
      <c r="AI125" s="9"/>
    </row>
    <row r="126" spans="1:35" ht="14.25">
      <c r="A126" s="4" t="str">
        <f t="shared" si="6"/>
        <v>3He(d,p)4He</v>
      </c>
      <c r="B126" s="4">
        <v>2</v>
      </c>
      <c r="C126" s="4">
        <v>3</v>
      </c>
      <c r="D126" s="4" t="s">
        <v>1292</v>
      </c>
      <c r="E126" s="4" t="s">
        <v>354</v>
      </c>
      <c r="F126" s="8" t="s">
        <v>129</v>
      </c>
      <c r="G126" s="8" t="s">
        <v>130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 t="s">
        <v>131</v>
      </c>
      <c r="S126" s="7" t="s">
        <v>342</v>
      </c>
      <c r="T126" s="4">
        <v>224</v>
      </c>
      <c r="U126" s="8" t="s">
        <v>132</v>
      </c>
      <c r="V126" s="4">
        <v>1974</v>
      </c>
      <c r="W126" t="s">
        <v>133</v>
      </c>
      <c r="X126" t="s">
        <v>134</v>
      </c>
      <c r="Y126" t="s">
        <v>135</v>
      </c>
      <c r="Z126" s="10" t="s">
        <v>136</v>
      </c>
      <c r="AA126" s="4"/>
      <c r="AB126" s="4"/>
      <c r="AC126" s="4" t="str">
        <f t="shared" si="4"/>
        <v>NP/A.224(1974)186</v>
      </c>
      <c r="AD126" s="4" t="str">
        <f t="shared" si="3"/>
        <v>R.Garrett.1974</v>
      </c>
      <c r="AE126" s="42" t="str">
        <f>IF(COUNTIF(EXFOR!G$3:G$24,"*"&amp;AC126&amp;"*")&gt;0,"○",IF(COUNTIF(EXFOR!J$3:J$24,"*"&amp;W126&amp;"*"&amp;V126)&gt;0,"△","×"))</f>
        <v>×</v>
      </c>
      <c r="AF126" s="4"/>
      <c r="AG126" s="4"/>
      <c r="AH126" s="4"/>
      <c r="AI126" s="9"/>
    </row>
    <row r="127" spans="1:35" ht="12">
      <c r="A127" s="4" t="str">
        <f t="shared" si="6"/>
        <v>3He(d,p)4He</v>
      </c>
      <c r="B127" s="4">
        <v>2</v>
      </c>
      <c r="C127" s="4">
        <v>3</v>
      </c>
      <c r="D127" s="4" t="s">
        <v>1292</v>
      </c>
      <c r="E127" s="4" t="s">
        <v>354</v>
      </c>
      <c r="F127" s="8" t="s">
        <v>1071</v>
      </c>
      <c r="G127" s="8" t="s">
        <v>231</v>
      </c>
      <c r="H127" s="4" t="s">
        <v>340</v>
      </c>
      <c r="I127" s="4"/>
      <c r="J127" s="4"/>
      <c r="K127" s="4"/>
      <c r="L127" s="4"/>
      <c r="M127" s="4"/>
      <c r="N127" s="4"/>
      <c r="O127" s="4"/>
      <c r="P127" s="4"/>
      <c r="Q127" s="4"/>
      <c r="R127" s="4" t="s">
        <v>137</v>
      </c>
      <c r="S127" s="7" t="s">
        <v>334</v>
      </c>
      <c r="T127" s="4">
        <v>9</v>
      </c>
      <c r="U127" s="8" t="s">
        <v>138</v>
      </c>
      <c r="V127" s="4">
        <v>1974</v>
      </c>
      <c r="W127" t="s">
        <v>139</v>
      </c>
      <c r="X127" t="s">
        <v>140</v>
      </c>
      <c r="Y127" t="s">
        <v>141</v>
      </c>
      <c r="Z127" s="10" t="s">
        <v>142</v>
      </c>
      <c r="AA127" s="4"/>
      <c r="AB127" s="4"/>
      <c r="AC127" s="4" t="str">
        <f t="shared" si="4"/>
        <v>PR/C.9(1974)56</v>
      </c>
      <c r="AD127" s="4" t="str">
        <f t="shared" si="3"/>
        <v>F.S.Chwieroth.1974</v>
      </c>
      <c r="AE127" s="42" t="str">
        <f>IF(COUNTIF(EXFOR!G$3:G$24,"*"&amp;AC127&amp;"*")&gt;0,"○",IF(COUNTIF(EXFOR!J$3:J$24,"*"&amp;W127&amp;"*"&amp;V127)&gt;0,"△","×"))</f>
        <v>×</v>
      </c>
      <c r="AF127" s="4"/>
      <c r="AG127" s="4"/>
      <c r="AH127" s="4"/>
      <c r="AI127" s="9"/>
    </row>
    <row r="128" spans="1:35" ht="12">
      <c r="A128" s="4" t="str">
        <f t="shared" si="6"/>
        <v>3He(d,p)4He</v>
      </c>
      <c r="B128" s="4">
        <v>2</v>
      </c>
      <c r="C128" s="4">
        <v>3</v>
      </c>
      <c r="D128" s="4" t="s">
        <v>1292</v>
      </c>
      <c r="E128" s="4" t="s">
        <v>354</v>
      </c>
      <c r="F128" s="8" t="s">
        <v>143</v>
      </c>
      <c r="G128" s="8" t="s">
        <v>144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 t="s">
        <v>145</v>
      </c>
      <c r="S128" s="7" t="s">
        <v>146</v>
      </c>
      <c r="T128" s="4"/>
      <c r="U128" s="8"/>
      <c r="V128" s="4"/>
      <c r="W128" s="4"/>
      <c r="X128" s="4"/>
      <c r="Y128" s="4"/>
      <c r="Z128" s="4"/>
      <c r="AA128" s="4"/>
      <c r="AB128" s="4"/>
      <c r="AC128" s="4" t="str">
        <f t="shared" si="4"/>
        <v>REPT CONF-740218,Paper 21.</v>
      </c>
      <c r="AD128" s="4" t="str">
        <f t="shared" si="3"/>
        <v>.</v>
      </c>
      <c r="AE128" s="42" t="str">
        <f>IF(COUNTIF(EXFOR!G$3:G$24,"*"&amp;AC128&amp;"*")&gt;0,"○",IF(COUNTIF(EXFOR!J$3:J$24,"*"&amp;W128&amp;"*"&amp;V128)&gt;0,"△","×"))</f>
        <v>△</v>
      </c>
      <c r="AF128" s="4"/>
      <c r="AG128" s="4"/>
      <c r="AH128" s="4"/>
      <c r="AI128" s="9"/>
    </row>
    <row r="129" spans="1:35" ht="15.75" customHeight="1">
      <c r="A129" s="4" t="str">
        <f t="shared" si="6"/>
        <v>3He(d,p)4He</v>
      </c>
      <c r="B129" s="4">
        <v>2</v>
      </c>
      <c r="C129" s="4">
        <v>3</v>
      </c>
      <c r="D129" s="4" t="s">
        <v>1292</v>
      </c>
      <c r="E129" s="4" t="s">
        <v>354</v>
      </c>
      <c r="F129" s="8" t="s">
        <v>1</v>
      </c>
      <c r="G129" s="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 t="s">
        <v>147</v>
      </c>
      <c r="S129" s="23" t="s">
        <v>148</v>
      </c>
      <c r="T129" s="4">
        <v>271</v>
      </c>
      <c r="U129" s="8" t="s">
        <v>149</v>
      </c>
      <c r="V129" s="4">
        <v>1974</v>
      </c>
      <c r="W129" t="s">
        <v>150</v>
      </c>
      <c r="X129" t="s">
        <v>151</v>
      </c>
      <c r="Y129" t="s">
        <v>152</v>
      </c>
      <c r="Z129" s="4"/>
      <c r="AA129" s="4"/>
      <c r="AB129" s="4"/>
      <c r="AC129" s="4" t="str">
        <f t="shared" si="4"/>
        <v>ZP.271(1974)89</v>
      </c>
      <c r="AD129" s="4" t="str">
        <f t="shared" si="3"/>
        <v>R.Beckmann.1974</v>
      </c>
      <c r="AE129" s="42" t="str">
        <f>IF(COUNTIF(EXFOR!G$3:G$24,"*"&amp;AC129&amp;"*")&gt;0,"○",IF(COUNTIF(EXFOR!J$3:J$24,"*"&amp;W129&amp;"*"&amp;V129)&gt;0,"△","×"))</f>
        <v>×</v>
      </c>
      <c r="AF129" s="4"/>
      <c r="AG129" s="4"/>
      <c r="AH129" s="4"/>
      <c r="AI129" s="9"/>
    </row>
    <row r="130" spans="1:35" ht="12">
      <c r="A130" s="4" t="str">
        <f t="shared" si="6"/>
        <v>3He(d,p)4He</v>
      </c>
      <c r="B130" s="4">
        <v>2</v>
      </c>
      <c r="C130" s="4">
        <v>3</v>
      </c>
      <c r="D130" s="4" t="s">
        <v>1292</v>
      </c>
      <c r="E130" s="4" t="s">
        <v>354</v>
      </c>
      <c r="F130" s="8"/>
      <c r="G130" s="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 t="s">
        <v>153</v>
      </c>
      <c r="S130" s="7" t="s">
        <v>154</v>
      </c>
      <c r="T130" s="4"/>
      <c r="U130" s="8"/>
      <c r="V130" s="4"/>
      <c r="W130" s="4"/>
      <c r="X130" s="4"/>
      <c r="Y130" s="4"/>
      <c r="Z130" s="4"/>
      <c r="AA130" s="4"/>
      <c r="AB130" s="4"/>
      <c r="AC130" s="4" t="str">
        <f t="shared" si="4"/>
        <v>REPT ORO-2408-51 P7.</v>
      </c>
      <c r="AD130" s="4" t="str">
        <f t="shared" si="3"/>
        <v>.</v>
      </c>
      <c r="AE130" s="42" t="str">
        <f>IF(COUNTIF(EXFOR!G$3:G$24,"*"&amp;AC130&amp;"*")&gt;0,"○",IF(COUNTIF(EXFOR!J$3:J$24,"*"&amp;W130&amp;"*"&amp;V130)&gt;0,"△","×"))</f>
        <v>△</v>
      </c>
      <c r="AF130" s="4"/>
      <c r="AG130" s="4"/>
      <c r="AH130" s="4"/>
      <c r="AI130" s="9"/>
    </row>
    <row r="131" spans="1:35" ht="12">
      <c r="A131" s="4" t="str">
        <f t="shared" si="6"/>
        <v>3He(d,p)4He</v>
      </c>
      <c r="B131" s="4">
        <v>2</v>
      </c>
      <c r="C131" s="4">
        <v>3</v>
      </c>
      <c r="D131" s="4" t="s">
        <v>1292</v>
      </c>
      <c r="E131" s="4" t="s">
        <v>354</v>
      </c>
      <c r="F131" s="8" t="s">
        <v>1</v>
      </c>
      <c r="G131" s="8" t="s">
        <v>155</v>
      </c>
      <c r="H131" s="4" t="s">
        <v>1064</v>
      </c>
      <c r="I131" s="4"/>
      <c r="J131" s="4"/>
      <c r="K131" s="4"/>
      <c r="L131" s="4"/>
      <c r="M131" s="4"/>
      <c r="N131" s="4"/>
      <c r="O131" s="4"/>
      <c r="P131" s="4"/>
      <c r="Q131" s="4"/>
      <c r="R131" s="4" t="s">
        <v>156</v>
      </c>
      <c r="S131" s="7" t="s">
        <v>157</v>
      </c>
      <c r="T131" s="4"/>
      <c r="U131" s="8"/>
      <c r="V131" s="4"/>
      <c r="W131" s="4"/>
      <c r="X131" s="4"/>
      <c r="Y131" s="4"/>
      <c r="Z131" s="4"/>
      <c r="AA131" s="4"/>
      <c r="AB131" s="4"/>
      <c r="AC131" s="4" t="str">
        <f t="shared" si="4"/>
        <v>REPT UCD-CNL 173 P33.</v>
      </c>
      <c r="AD131" s="4" t="str">
        <f t="shared" si="3"/>
        <v>.</v>
      </c>
      <c r="AE131" s="42" t="str">
        <f>IF(COUNTIF(EXFOR!G$3:G$24,"*"&amp;AC131&amp;"*")&gt;0,"○",IF(COUNTIF(EXFOR!J$3:J$24,"*"&amp;W131&amp;"*"&amp;V131)&gt;0,"△","×"))</f>
        <v>△</v>
      </c>
      <c r="AF131" s="4"/>
      <c r="AG131" s="4"/>
      <c r="AH131" s="4"/>
      <c r="AI131" s="9"/>
    </row>
    <row r="132" spans="1:35" ht="12">
      <c r="A132" s="4" t="str">
        <f t="shared" si="6"/>
        <v>3He(d,p)4He</v>
      </c>
      <c r="B132" s="4">
        <v>2</v>
      </c>
      <c r="C132" s="4">
        <v>3</v>
      </c>
      <c r="D132" s="4" t="s">
        <v>1292</v>
      </c>
      <c r="E132" s="4" t="s">
        <v>354</v>
      </c>
      <c r="F132" s="8"/>
      <c r="G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 t="s">
        <v>158</v>
      </c>
      <c r="S132" s="7" t="s">
        <v>159</v>
      </c>
      <c r="T132" s="4"/>
      <c r="U132" s="8"/>
      <c r="V132" s="4"/>
      <c r="W132" s="4"/>
      <c r="X132" s="4"/>
      <c r="Y132" s="4"/>
      <c r="Z132" s="4"/>
      <c r="AA132" s="4"/>
      <c r="AB132" s="4"/>
      <c r="AC132" s="4" t="str">
        <f t="shared" si="4"/>
        <v>THESIS C K Mitchell,Univ Wyoming,LA-5412-T.</v>
      </c>
      <c r="AD132" s="4" t="str">
        <f aca="true" t="shared" si="7" ref="AD132:AD195">W132&amp;"."&amp;V132</f>
        <v>.</v>
      </c>
      <c r="AE132" s="42" t="str">
        <f>IF(COUNTIF(EXFOR!G$3:G$24,"*"&amp;AC132&amp;"*")&gt;0,"○",IF(COUNTIF(EXFOR!J$3:J$24,"*"&amp;W132&amp;"*"&amp;V132)&gt;0,"△","×"))</f>
        <v>△</v>
      </c>
      <c r="AF132" s="4"/>
      <c r="AG132" s="4"/>
      <c r="AH132" s="4"/>
      <c r="AI132" s="9"/>
    </row>
    <row r="133" spans="1:35" ht="12">
      <c r="A133" s="4" t="str">
        <f t="shared" si="6"/>
        <v>3He(d,p)4He</v>
      </c>
      <c r="B133" s="4">
        <v>2</v>
      </c>
      <c r="C133" s="4">
        <v>3</v>
      </c>
      <c r="D133" s="4" t="s">
        <v>1292</v>
      </c>
      <c r="E133" s="4" t="s">
        <v>354</v>
      </c>
      <c r="F133" s="8"/>
      <c r="G133" s="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 t="s">
        <v>160</v>
      </c>
      <c r="S133" s="7" t="s">
        <v>161</v>
      </c>
      <c r="T133" s="4"/>
      <c r="U133" s="8"/>
      <c r="V133" s="4"/>
      <c r="W133" s="4"/>
      <c r="X133" s="4"/>
      <c r="Y133" s="4"/>
      <c r="Z133" s="4"/>
      <c r="AA133" s="4"/>
      <c r="AB133" s="4"/>
      <c r="AC133" s="4" t="str">
        <f aca="true" t="shared" si="8" ref="AC133:AC196">S133&amp;"."&amp;IF(IF(T133="","",T133)&amp;IF(V133="",",","("&amp;V133&amp;")")&amp;IF(U133="","",U133)=",","",IF(T133="","",T133)&amp;IF(V133="",",","("&amp;V133&amp;")")&amp;IF(U133="","",U133))</f>
        <v>JOUR BAPSA 18 699 JJ14.</v>
      </c>
      <c r="AD133" s="4" t="str">
        <f t="shared" si="7"/>
        <v>.</v>
      </c>
      <c r="AE133" s="42" t="str">
        <f>IF(COUNTIF(EXFOR!G$3:G$24,"*"&amp;AC133&amp;"*")&gt;0,"○",IF(COUNTIF(EXFOR!J$3:J$24,"*"&amp;W133&amp;"*"&amp;V133)&gt;0,"△","×"))</f>
        <v>△</v>
      </c>
      <c r="AF133" s="4"/>
      <c r="AG133" s="4"/>
      <c r="AH133" s="4"/>
      <c r="AI133" s="9"/>
    </row>
    <row r="134" spans="1:35" ht="14.25">
      <c r="A134" s="4" t="str">
        <f t="shared" si="6"/>
        <v>3He(d,p)4He</v>
      </c>
      <c r="B134" s="4">
        <v>2</v>
      </c>
      <c r="C134" s="4">
        <v>3</v>
      </c>
      <c r="D134" s="4" t="s">
        <v>1292</v>
      </c>
      <c r="E134" s="4" t="s">
        <v>354</v>
      </c>
      <c r="F134" s="8" t="s">
        <v>162</v>
      </c>
      <c r="G134" s="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 t="s">
        <v>163</v>
      </c>
      <c r="S134" s="7" t="s">
        <v>334</v>
      </c>
      <c r="T134" s="4">
        <v>8</v>
      </c>
      <c r="U134" s="8" t="s">
        <v>164</v>
      </c>
      <c r="V134" s="4">
        <v>1973</v>
      </c>
      <c r="W134" t="s">
        <v>165</v>
      </c>
      <c r="X134" t="s">
        <v>166</v>
      </c>
      <c r="Y134" t="s">
        <v>167</v>
      </c>
      <c r="Z134" s="10" t="s">
        <v>168</v>
      </c>
      <c r="AA134" s="4"/>
      <c r="AB134" s="4"/>
      <c r="AC134" s="4" t="str">
        <f t="shared" si="8"/>
        <v>PR/C.8(1973)1629</v>
      </c>
      <c r="AD134" s="4" t="str">
        <f t="shared" si="7"/>
        <v>R.A.Hardekopf.1973</v>
      </c>
      <c r="AE134" s="42" t="str">
        <f>IF(COUNTIF(EXFOR!G$3:G$24,"*"&amp;AC134&amp;"*")&gt;0,"○",IF(COUNTIF(EXFOR!J$3:J$24,"*"&amp;W134&amp;"*"&amp;V134)&gt;0,"△","×"))</f>
        <v>×</v>
      </c>
      <c r="AF134" s="4"/>
      <c r="AG134" s="4"/>
      <c r="AH134" s="4"/>
      <c r="AI134" s="9"/>
    </row>
    <row r="135" spans="1:35" ht="12">
      <c r="A135" s="4" t="str">
        <f t="shared" si="6"/>
        <v>3He(d,p)4He</v>
      </c>
      <c r="B135" s="4">
        <v>2</v>
      </c>
      <c r="C135" s="4">
        <v>3</v>
      </c>
      <c r="D135" s="4" t="s">
        <v>1292</v>
      </c>
      <c r="E135" s="4" t="s">
        <v>354</v>
      </c>
      <c r="F135" s="8"/>
      <c r="G135" s="8"/>
      <c r="H135" s="4" t="s">
        <v>340</v>
      </c>
      <c r="I135" s="4"/>
      <c r="J135" s="4"/>
      <c r="K135" s="4"/>
      <c r="L135" s="4"/>
      <c r="M135" s="4"/>
      <c r="N135" s="4"/>
      <c r="O135" s="4"/>
      <c r="P135" s="4"/>
      <c r="Q135" s="4"/>
      <c r="R135" s="4" t="s">
        <v>169</v>
      </c>
      <c r="S135" s="20" t="s">
        <v>170</v>
      </c>
      <c r="T135" s="4"/>
      <c r="U135" s="8"/>
      <c r="V135" s="4"/>
      <c r="W135"/>
      <c r="X135"/>
      <c r="Y135"/>
      <c r="Z135" s="10"/>
      <c r="AA135" s="4"/>
      <c r="AB135" s="4"/>
      <c r="AC135" s="4" t="str">
        <f t="shared" si="8"/>
        <v>CONF Munich(Nucl Phys),Vol1 P108.</v>
      </c>
      <c r="AD135" s="4" t="str">
        <f t="shared" si="7"/>
        <v>.</v>
      </c>
      <c r="AE135" s="42" t="str">
        <f>IF(COUNTIF(EXFOR!G$3:G$24,"*"&amp;AC135&amp;"*")&gt;0,"○",IF(COUNTIF(EXFOR!J$3:J$24,"*"&amp;W135&amp;"*"&amp;V135)&gt;0,"△","×"))</f>
        <v>△</v>
      </c>
      <c r="AF135" s="4"/>
      <c r="AG135" s="4"/>
      <c r="AH135" s="4"/>
      <c r="AI135" s="9"/>
    </row>
    <row r="136" spans="1:35" ht="14.25">
      <c r="A136" s="4" t="str">
        <f t="shared" si="6"/>
        <v>3He(d,p)4He</v>
      </c>
      <c r="B136" s="4">
        <v>2</v>
      </c>
      <c r="C136" s="4">
        <v>3</v>
      </c>
      <c r="D136" s="4" t="s">
        <v>1292</v>
      </c>
      <c r="E136" s="4" t="s">
        <v>354</v>
      </c>
      <c r="F136" s="8" t="s">
        <v>171</v>
      </c>
      <c r="G136" s="8" t="s">
        <v>172</v>
      </c>
      <c r="H136" s="4" t="s">
        <v>173</v>
      </c>
      <c r="I136" s="4"/>
      <c r="J136" s="4"/>
      <c r="K136" s="4"/>
      <c r="L136" s="4"/>
      <c r="M136" s="4"/>
      <c r="N136" s="4"/>
      <c r="O136" s="4"/>
      <c r="P136" s="4"/>
      <c r="Q136" s="4"/>
      <c r="R136" s="4" t="s">
        <v>174</v>
      </c>
      <c r="S136" s="7" t="s">
        <v>342</v>
      </c>
      <c r="T136" s="4">
        <v>217</v>
      </c>
      <c r="U136" s="8" t="s">
        <v>175</v>
      </c>
      <c r="V136" s="4">
        <v>1973</v>
      </c>
      <c r="W136" t="s">
        <v>176</v>
      </c>
      <c r="X136" t="s">
        <v>176</v>
      </c>
      <c r="Y136" t="s">
        <v>177</v>
      </c>
      <c r="Z136" s="10" t="s">
        <v>1324</v>
      </c>
      <c r="AA136" s="4"/>
      <c r="AB136" s="4"/>
      <c r="AC136" s="4" t="str">
        <f t="shared" si="8"/>
        <v>NP/A.217(1973)342</v>
      </c>
      <c r="AD136" s="4" t="str">
        <f t="shared" si="7"/>
        <v>J.F.Clare.1973</v>
      </c>
      <c r="AE136" s="42" t="str">
        <f>IF(COUNTIF(EXFOR!G$3:G$24,"*"&amp;AC136&amp;"*")&gt;0,"○",IF(COUNTIF(EXFOR!J$3:J$24,"*"&amp;W136&amp;"*"&amp;V136)&gt;0,"△","×"))</f>
        <v>×</v>
      </c>
      <c r="AF136" s="4"/>
      <c r="AG136" s="4"/>
      <c r="AH136" s="4"/>
      <c r="AI136" s="9"/>
    </row>
    <row r="137" spans="1:35" ht="12">
      <c r="A137" s="4" t="str">
        <f t="shared" si="6"/>
        <v>3He(d,p)4He</v>
      </c>
      <c r="B137" s="4">
        <v>2</v>
      </c>
      <c r="C137" s="4">
        <v>3</v>
      </c>
      <c r="D137" s="4" t="s">
        <v>1292</v>
      </c>
      <c r="E137" s="4" t="s">
        <v>354</v>
      </c>
      <c r="F137" s="8" t="s">
        <v>1325</v>
      </c>
      <c r="G137" s="8" t="s">
        <v>1326</v>
      </c>
      <c r="H137" s="4" t="s">
        <v>340</v>
      </c>
      <c r="I137" s="4"/>
      <c r="J137" s="4"/>
      <c r="K137" s="4"/>
      <c r="L137" s="4"/>
      <c r="M137" s="4"/>
      <c r="N137" s="4"/>
      <c r="O137" s="4"/>
      <c r="P137" s="4"/>
      <c r="Q137" s="4"/>
      <c r="R137" s="4" t="s">
        <v>1327</v>
      </c>
      <c r="S137" s="7" t="s">
        <v>342</v>
      </c>
      <c r="T137" s="4">
        <v>187</v>
      </c>
      <c r="U137" s="8" t="s">
        <v>1328</v>
      </c>
      <c r="V137" s="4">
        <v>1972</v>
      </c>
      <c r="W137" t="s">
        <v>944</v>
      </c>
      <c r="X137" t="s">
        <v>944</v>
      </c>
      <c r="Y137" t="s">
        <v>1329</v>
      </c>
      <c r="Z137" s="10" t="s">
        <v>1330</v>
      </c>
      <c r="AA137" s="4"/>
      <c r="AB137" s="4"/>
      <c r="AC137" s="4" t="str">
        <f t="shared" si="8"/>
        <v>NP/A.187(1972)379</v>
      </c>
      <c r="AD137" s="4" t="str">
        <f t="shared" si="7"/>
        <v>F.Seiler.1972</v>
      </c>
      <c r="AE137" s="42" t="str">
        <f>IF(COUNTIF(EXFOR!G$3:G$24,"*"&amp;AC137&amp;"*")&gt;0,"○",IF(COUNTIF(EXFOR!J$3:J$24,"*"&amp;W137&amp;"*"&amp;V137)&gt;0,"△","×"))</f>
        <v>×</v>
      </c>
      <c r="AF137" s="4"/>
      <c r="AG137" s="4"/>
      <c r="AH137" s="4"/>
      <c r="AI137" s="9"/>
    </row>
    <row r="138" spans="1:35" ht="14.25">
      <c r="A138" s="4" t="str">
        <f aca="true" t="shared" si="9" ref="A138:A161">$A$38</f>
        <v>3He(d,p)4He</v>
      </c>
      <c r="B138" s="4">
        <v>2</v>
      </c>
      <c r="C138" s="4">
        <v>3</v>
      </c>
      <c r="D138" s="4" t="s">
        <v>1292</v>
      </c>
      <c r="E138" s="4" t="s">
        <v>354</v>
      </c>
      <c r="F138" s="8"/>
      <c r="G138" s="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 t="s">
        <v>1331</v>
      </c>
      <c r="S138" s="7" t="s">
        <v>750</v>
      </c>
      <c r="T138" s="4" t="s">
        <v>1332</v>
      </c>
      <c r="U138" s="8" t="s">
        <v>506</v>
      </c>
      <c r="V138" s="4">
        <v>1972</v>
      </c>
      <c r="W138" t="s">
        <v>1333</v>
      </c>
      <c r="X138" t="s">
        <v>1333</v>
      </c>
      <c r="Y138" t="s">
        <v>1334</v>
      </c>
      <c r="Z138" s="4"/>
      <c r="AA138" s="4"/>
      <c r="AB138" s="4"/>
      <c r="AC138" s="4" t="str">
        <f t="shared" si="8"/>
        <v>IZV.21,No3(1972)289</v>
      </c>
      <c r="AD138" s="4" t="str">
        <f t="shared" si="7"/>
        <v>I.Ots.1972</v>
      </c>
      <c r="AE138" s="42" t="str">
        <f>IF(COUNTIF(EXFOR!G$3:G$24,"*"&amp;AC138&amp;"*")&gt;0,"○",IF(COUNTIF(EXFOR!J$3:J$24,"*"&amp;W138&amp;"*"&amp;V138)&gt;0,"△","×"))</f>
        <v>×</v>
      </c>
      <c r="AF138" s="4"/>
      <c r="AG138" s="4"/>
      <c r="AH138" s="4"/>
      <c r="AI138" s="9"/>
    </row>
    <row r="139" spans="1:35" ht="12">
      <c r="A139" s="4" t="str">
        <f t="shared" si="9"/>
        <v>3He(d,p)4He</v>
      </c>
      <c r="B139" s="4">
        <v>2</v>
      </c>
      <c r="C139" s="4">
        <v>3</v>
      </c>
      <c r="D139" s="4" t="s">
        <v>1292</v>
      </c>
      <c r="E139" s="4" t="s">
        <v>354</v>
      </c>
      <c r="F139" s="8" t="s">
        <v>1325</v>
      </c>
      <c r="G139" s="8" t="s">
        <v>1335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 t="s">
        <v>1336</v>
      </c>
      <c r="S139" s="7" t="s">
        <v>1337</v>
      </c>
      <c r="T139" s="4"/>
      <c r="U139" s="8"/>
      <c r="V139" s="4"/>
      <c r="W139" s="4"/>
      <c r="X139" s="4"/>
      <c r="Y139" s="4"/>
      <c r="Z139" s="4"/>
      <c r="AA139" s="4"/>
      <c r="AB139" s="4"/>
      <c r="AC139" s="4" t="str">
        <f t="shared" si="8"/>
        <v>JOUR BAPSA 17 153,G G Ohlsen,1/17/72.</v>
      </c>
      <c r="AD139" s="4" t="str">
        <f t="shared" si="7"/>
        <v>.</v>
      </c>
      <c r="AE139" s="42" t="str">
        <f>IF(COUNTIF(EXFOR!G$3:G$24,"*"&amp;AC139&amp;"*")&gt;0,"○",IF(COUNTIF(EXFOR!J$3:J$24,"*"&amp;W139&amp;"*"&amp;V139)&gt;0,"△","×"))</f>
        <v>△</v>
      </c>
      <c r="AF139" s="4"/>
      <c r="AG139" s="4"/>
      <c r="AH139" s="4"/>
      <c r="AI139" s="9"/>
    </row>
    <row r="140" spans="1:35" ht="12">
      <c r="A140" s="4" t="str">
        <f t="shared" si="9"/>
        <v>3He(d,p)4He</v>
      </c>
      <c r="B140" s="4">
        <v>2</v>
      </c>
      <c r="C140" s="4">
        <v>3</v>
      </c>
      <c r="D140" s="4" t="s">
        <v>1292</v>
      </c>
      <c r="E140" s="4" t="s">
        <v>354</v>
      </c>
      <c r="F140" s="8" t="s">
        <v>1567</v>
      </c>
      <c r="G140" s="8" t="s">
        <v>1338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 t="s">
        <v>1339</v>
      </c>
      <c r="S140" s="7" t="s">
        <v>1340</v>
      </c>
      <c r="T140" s="4"/>
      <c r="U140" s="8"/>
      <c r="V140" s="4"/>
      <c r="W140" s="4"/>
      <c r="X140" s="4"/>
      <c r="Y140" s="4"/>
      <c r="Z140" s="4"/>
      <c r="AA140" s="4"/>
      <c r="AB140" s="4"/>
      <c r="AC140" s="4" t="str">
        <f t="shared" si="8"/>
        <v>JOUR BAPSA 17 922,R Hardekopf,11/3/72.</v>
      </c>
      <c r="AD140" s="4" t="str">
        <f t="shared" si="7"/>
        <v>.</v>
      </c>
      <c r="AE140" s="42" t="str">
        <f>IF(COUNTIF(EXFOR!G$3:G$24,"*"&amp;AC140&amp;"*")&gt;0,"○",IF(COUNTIF(EXFOR!J$3:J$24,"*"&amp;W140&amp;"*"&amp;V140)&gt;0,"△","×"))</f>
        <v>△</v>
      </c>
      <c r="AF140" s="4"/>
      <c r="AG140" s="4"/>
      <c r="AH140" s="4"/>
      <c r="AI140" s="9"/>
    </row>
    <row r="141" spans="1:35" ht="12">
      <c r="A141" s="4" t="str">
        <f t="shared" si="9"/>
        <v>3He(d,p)4He</v>
      </c>
      <c r="B141" s="4">
        <v>2</v>
      </c>
      <c r="C141" s="4">
        <v>3</v>
      </c>
      <c r="D141" s="4" t="s">
        <v>1292</v>
      </c>
      <c r="E141" s="4" t="s">
        <v>354</v>
      </c>
      <c r="F141" s="8" t="s">
        <v>1341</v>
      </c>
      <c r="G141" s="8" t="s">
        <v>1342</v>
      </c>
      <c r="H141" s="4" t="s">
        <v>1064</v>
      </c>
      <c r="I141" s="4"/>
      <c r="J141" s="4"/>
      <c r="K141" s="4"/>
      <c r="L141" s="4"/>
      <c r="M141" s="4"/>
      <c r="N141" s="4"/>
      <c r="O141" s="4"/>
      <c r="P141" s="4"/>
      <c r="Q141" s="4"/>
      <c r="R141" s="4" t="s">
        <v>1343</v>
      </c>
      <c r="S141" s="7" t="s">
        <v>1344</v>
      </c>
      <c r="T141" s="4"/>
      <c r="U141" s="8"/>
      <c r="V141" s="4"/>
      <c r="W141" s="4"/>
      <c r="X141" s="4"/>
      <c r="Y141" s="4"/>
      <c r="Z141" s="4"/>
      <c r="AA141" s="4"/>
      <c r="AB141" s="4"/>
      <c r="AC141" s="4" t="str">
        <f t="shared" si="8"/>
        <v>JOUR HPACA 44 696.</v>
      </c>
      <c r="AD141" s="4" t="str">
        <f t="shared" si="7"/>
        <v>.</v>
      </c>
      <c r="AE141" s="42" t="str">
        <f>IF(COUNTIF(EXFOR!G$3:G$24,"*"&amp;AC141&amp;"*")&gt;0,"○",IF(COUNTIF(EXFOR!J$3:J$24,"*"&amp;W141&amp;"*"&amp;V141)&gt;0,"△","×"))</f>
        <v>△</v>
      </c>
      <c r="AF141" s="4"/>
      <c r="AG141" s="4"/>
      <c r="AH141" s="4"/>
      <c r="AI141" s="9"/>
    </row>
    <row r="142" spans="1:35" ht="14.25">
      <c r="A142" s="4" t="str">
        <f t="shared" si="9"/>
        <v>3He(d,p)4He</v>
      </c>
      <c r="B142" s="4">
        <v>2</v>
      </c>
      <c r="C142" s="4">
        <v>3</v>
      </c>
      <c r="D142" s="4" t="s">
        <v>1292</v>
      </c>
      <c r="E142" s="4" t="s">
        <v>354</v>
      </c>
      <c r="F142" s="8" t="s">
        <v>1341</v>
      </c>
      <c r="G142" s="8" t="s">
        <v>1342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 t="s">
        <v>1345</v>
      </c>
      <c r="S142" s="7" t="s">
        <v>1527</v>
      </c>
      <c r="T142" s="4">
        <v>44</v>
      </c>
      <c r="U142" s="8" t="s">
        <v>1346</v>
      </c>
      <c r="V142" s="4">
        <v>1971</v>
      </c>
      <c r="W142" t="s">
        <v>1347</v>
      </c>
      <c r="X142" t="s">
        <v>1348</v>
      </c>
      <c r="Y142" t="s">
        <v>1349</v>
      </c>
      <c r="Z142" s="4"/>
      <c r="AA142" s="4"/>
      <c r="AB142" s="4"/>
      <c r="AC142" s="4" t="str">
        <f t="shared" si="8"/>
        <v>HPA.44(1971)846</v>
      </c>
      <c r="AD142" s="4" t="str">
        <f t="shared" si="7"/>
        <v>U.Rohrer.1971</v>
      </c>
      <c r="AE142" s="42" t="str">
        <f>IF(COUNTIF(EXFOR!G$3:G$24,"*"&amp;AC142&amp;"*")&gt;0,"○",IF(COUNTIF(EXFOR!J$3:J$24,"*"&amp;W142&amp;"*"&amp;V142)&gt;0,"△","×"))</f>
        <v>×</v>
      </c>
      <c r="AF142" s="4"/>
      <c r="AG142" s="4"/>
      <c r="AH142" s="4"/>
      <c r="AI142" s="9"/>
    </row>
    <row r="143" spans="1:35" ht="12">
      <c r="A143" s="4" t="str">
        <f t="shared" si="9"/>
        <v>3He(d,p)4He</v>
      </c>
      <c r="B143" s="4">
        <v>2</v>
      </c>
      <c r="C143" s="4">
        <v>3</v>
      </c>
      <c r="D143" s="4" t="s">
        <v>1292</v>
      </c>
      <c r="E143" s="4" t="s">
        <v>354</v>
      </c>
      <c r="F143" s="8" t="s">
        <v>247</v>
      </c>
      <c r="G143" s="8" t="s">
        <v>1574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 t="s">
        <v>1350</v>
      </c>
      <c r="S143" s="7" t="s">
        <v>1351</v>
      </c>
      <c r="T143" s="4"/>
      <c r="U143" s="8"/>
      <c r="V143" s="4"/>
      <c r="W143" s="4"/>
      <c r="X143" s="4"/>
      <c r="Y143" s="4"/>
      <c r="Z143" s="4"/>
      <c r="AA143" s="4"/>
      <c r="AB143" s="4"/>
      <c r="AC143" s="4" t="str">
        <f t="shared" si="8"/>
        <v>JOUR BAPSA 16 512.</v>
      </c>
      <c r="AD143" s="4" t="str">
        <f t="shared" si="7"/>
        <v>.</v>
      </c>
      <c r="AE143" s="42" t="str">
        <f>IF(COUNTIF(EXFOR!G$3:G$24,"*"&amp;AC143&amp;"*")&gt;0,"○",IF(COUNTIF(EXFOR!J$3:J$24,"*"&amp;W143&amp;"*"&amp;V143)&gt;0,"△","×"))</f>
        <v>△</v>
      </c>
      <c r="AF143" s="4"/>
      <c r="AG143" s="4"/>
      <c r="AH143" s="4"/>
      <c r="AI143" s="9"/>
    </row>
    <row r="144" spans="1:35" ht="14.25">
      <c r="A144" s="4" t="str">
        <f t="shared" si="9"/>
        <v>3He(d,p)4He</v>
      </c>
      <c r="B144" s="4">
        <v>2</v>
      </c>
      <c r="C144" s="4">
        <v>3</v>
      </c>
      <c r="D144" s="4" t="s">
        <v>1292</v>
      </c>
      <c r="E144" s="4" t="s">
        <v>354</v>
      </c>
      <c r="F144" s="8" t="s">
        <v>562</v>
      </c>
      <c r="G144" s="8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 t="s">
        <v>1352</v>
      </c>
      <c r="S144" s="7" t="s">
        <v>1353</v>
      </c>
      <c r="T144" s="4">
        <v>66</v>
      </c>
      <c r="U144" s="8" t="s">
        <v>1354</v>
      </c>
      <c r="V144" s="4">
        <v>1971</v>
      </c>
      <c r="W144" t="s">
        <v>1355</v>
      </c>
      <c r="X144" t="s">
        <v>1356</v>
      </c>
      <c r="Y144" t="s">
        <v>1357</v>
      </c>
      <c r="Z144" s="10" t="s">
        <v>1358</v>
      </c>
      <c r="AA144" s="4"/>
      <c r="AB144" s="4"/>
      <c r="AC144" s="4" t="str">
        <f t="shared" si="8"/>
        <v>AP.66(1971)810</v>
      </c>
      <c r="AD144" s="4" t="str">
        <f t="shared" si="7"/>
        <v>C.Leemann.1971</v>
      </c>
      <c r="AE144" s="42" t="str">
        <f>IF(COUNTIF(EXFOR!G$3:G$24,"*"&amp;AC144&amp;"*")&gt;0,"○",IF(COUNTIF(EXFOR!J$3:J$24,"*"&amp;W144&amp;"*"&amp;V144)&gt;0,"△","×"))</f>
        <v>×</v>
      </c>
      <c r="AF144" s="4"/>
      <c r="AG144" s="4"/>
      <c r="AH144" s="4"/>
      <c r="AI144" s="9"/>
    </row>
    <row r="145" spans="1:35" ht="14.25">
      <c r="A145" s="4" t="str">
        <f t="shared" si="9"/>
        <v>3He(d,p)4He</v>
      </c>
      <c r="B145" s="4">
        <v>2</v>
      </c>
      <c r="C145" s="4">
        <v>3</v>
      </c>
      <c r="D145" s="4" t="s">
        <v>1292</v>
      </c>
      <c r="E145" s="4" t="s">
        <v>354</v>
      </c>
      <c r="F145" s="8" t="s">
        <v>562</v>
      </c>
      <c r="G145" s="8"/>
      <c r="H145" s="4" t="s">
        <v>1064</v>
      </c>
      <c r="I145" s="4"/>
      <c r="J145" s="4"/>
      <c r="K145" s="4"/>
      <c r="L145" s="4"/>
      <c r="M145" s="4"/>
      <c r="N145" s="4"/>
      <c r="O145" s="4"/>
      <c r="P145" s="4"/>
      <c r="Q145" s="4"/>
      <c r="R145" s="4" t="s">
        <v>1359</v>
      </c>
      <c r="S145" s="7" t="s">
        <v>1527</v>
      </c>
      <c r="T145" s="4">
        <v>44</v>
      </c>
      <c r="U145" s="8" t="s">
        <v>1360</v>
      </c>
      <c r="V145" s="4">
        <v>1971</v>
      </c>
      <c r="W145" t="s">
        <v>1355</v>
      </c>
      <c r="X145" t="s">
        <v>1361</v>
      </c>
      <c r="Y145" t="s">
        <v>1362</v>
      </c>
      <c r="Z145" s="4"/>
      <c r="AA145" s="4"/>
      <c r="AB145" s="4"/>
      <c r="AC145" s="4" t="str">
        <f t="shared" si="8"/>
        <v>HPA.44(1971)141</v>
      </c>
      <c r="AD145" s="4" t="str">
        <f t="shared" si="7"/>
        <v>C.Leemann.1971</v>
      </c>
      <c r="AE145" s="42" t="str">
        <f>IF(COUNTIF(EXFOR!G$3:G$24,"*"&amp;AC145&amp;"*")&gt;0,"○",IF(COUNTIF(EXFOR!J$3:J$24,"*"&amp;W145&amp;"*"&amp;V145)&gt;0,"△","×"))</f>
        <v>×</v>
      </c>
      <c r="AF145" s="4"/>
      <c r="AG145" s="4"/>
      <c r="AH145" s="4"/>
      <c r="AI145" s="9"/>
    </row>
    <row r="146" spans="1:35" ht="14.25">
      <c r="A146" s="4" t="str">
        <f t="shared" si="9"/>
        <v>3He(d,p)4He</v>
      </c>
      <c r="B146" s="4">
        <v>2</v>
      </c>
      <c r="C146" s="4">
        <v>3</v>
      </c>
      <c r="D146" s="4" t="s">
        <v>1292</v>
      </c>
      <c r="E146" s="4" t="s">
        <v>354</v>
      </c>
      <c r="F146" s="8" t="s">
        <v>1363</v>
      </c>
      <c r="G146" s="8" t="s">
        <v>1364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 t="s">
        <v>1365</v>
      </c>
      <c r="S146" s="7" t="s">
        <v>342</v>
      </c>
      <c r="T146" s="4">
        <v>166</v>
      </c>
      <c r="U146" s="8" t="s">
        <v>1366</v>
      </c>
      <c r="V146" s="4">
        <v>1971</v>
      </c>
      <c r="W146" t="s">
        <v>1367</v>
      </c>
      <c r="X146" t="s">
        <v>1368</v>
      </c>
      <c r="Y146" t="s">
        <v>1369</v>
      </c>
      <c r="Z146" s="10" t="s">
        <v>1370</v>
      </c>
      <c r="AA146" s="4"/>
      <c r="AB146" s="4"/>
      <c r="AC146" s="4" t="str">
        <f t="shared" si="8"/>
        <v>NP/A.166(1971)393</v>
      </c>
      <c r="AD146" s="4" t="str">
        <f t="shared" si="7"/>
        <v>V.Konig.1971</v>
      </c>
      <c r="AE146" s="42" t="str">
        <f>IF(COUNTIF(EXFOR!G$3:G$24,"*"&amp;AC146&amp;"*")&gt;0,"○",IF(COUNTIF(EXFOR!J$3:J$24,"*"&amp;W146&amp;"*"&amp;V146)&gt;0,"△","×"))</f>
        <v>×</v>
      </c>
      <c r="AF146" s="4"/>
      <c r="AG146" s="4"/>
      <c r="AH146" s="4"/>
      <c r="AI146" s="9"/>
    </row>
    <row r="147" spans="1:35" ht="14.25">
      <c r="A147" s="4" t="str">
        <f t="shared" si="9"/>
        <v>3He(d,p)4He</v>
      </c>
      <c r="B147" s="4">
        <v>2</v>
      </c>
      <c r="C147" s="4">
        <v>3</v>
      </c>
      <c r="D147" s="4" t="s">
        <v>1292</v>
      </c>
      <c r="E147" s="4" t="s">
        <v>354</v>
      </c>
      <c r="F147" s="8" t="s">
        <v>1371</v>
      </c>
      <c r="G147" s="8" t="s">
        <v>1372</v>
      </c>
      <c r="H147" s="4" t="s">
        <v>1064</v>
      </c>
      <c r="I147" s="4"/>
      <c r="J147" s="4"/>
      <c r="K147" s="4"/>
      <c r="L147" s="4"/>
      <c r="M147" s="4"/>
      <c r="N147" s="4"/>
      <c r="O147" s="4"/>
      <c r="P147" s="4"/>
      <c r="Q147" s="4"/>
      <c r="R147" s="4" t="s">
        <v>1373</v>
      </c>
      <c r="S147" s="7" t="s">
        <v>342</v>
      </c>
      <c r="T147" s="4">
        <v>166</v>
      </c>
      <c r="U147" s="8" t="s">
        <v>1374</v>
      </c>
      <c r="V147" s="4">
        <v>1971</v>
      </c>
      <c r="W147" t="s">
        <v>1375</v>
      </c>
      <c r="X147" t="s">
        <v>1376</v>
      </c>
      <c r="Y147" t="s">
        <v>1377</v>
      </c>
      <c r="Z147" s="10" t="s">
        <v>1378</v>
      </c>
      <c r="AA147" s="4"/>
      <c r="AB147" s="4"/>
      <c r="AC147" s="4" t="str">
        <f t="shared" si="8"/>
        <v>NP/A.166(1971)253</v>
      </c>
      <c r="AD147" s="4" t="str">
        <f t="shared" si="7"/>
        <v>W.Klinger.1971</v>
      </c>
      <c r="AE147" s="42" t="str">
        <f>IF(COUNTIF(EXFOR!G$3:G$24,"*"&amp;AC147&amp;"*")&gt;0,"○",IF(COUNTIF(EXFOR!J$3:J$24,"*"&amp;W147&amp;"*"&amp;V147)&gt;0,"△","×"))</f>
        <v>×</v>
      </c>
      <c r="AF147" s="4"/>
      <c r="AG147" s="4"/>
      <c r="AH147" s="4"/>
      <c r="AI147" s="9"/>
    </row>
    <row r="148" spans="1:35" ht="14.25">
      <c r="A148" s="4" t="str">
        <f t="shared" si="9"/>
        <v>3He(d,p)4He</v>
      </c>
      <c r="B148" s="4">
        <v>2</v>
      </c>
      <c r="C148" s="4">
        <v>3</v>
      </c>
      <c r="D148" s="4" t="s">
        <v>1292</v>
      </c>
      <c r="E148" s="4" t="s">
        <v>354</v>
      </c>
      <c r="F148" s="8" t="s">
        <v>13</v>
      </c>
      <c r="G148" s="8" t="s">
        <v>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 t="s">
        <v>1379</v>
      </c>
      <c r="S148" s="7" t="s">
        <v>833</v>
      </c>
      <c r="T148" s="8" t="s">
        <v>1380</v>
      </c>
      <c r="U148" s="8" t="s">
        <v>1381</v>
      </c>
      <c r="V148" s="4">
        <v>1971</v>
      </c>
      <c r="W148" t="s">
        <v>1382</v>
      </c>
      <c r="X148" t="s">
        <v>1382</v>
      </c>
      <c r="Y148" t="s">
        <v>1383</v>
      </c>
      <c r="Z148" s="4"/>
      <c r="AA148" s="4"/>
      <c r="AB148" s="4"/>
      <c r="AC148" s="4" t="str">
        <f t="shared" si="8"/>
        <v>YF.13(1971)525</v>
      </c>
      <c r="AD148" s="4" t="str">
        <f t="shared" si="7"/>
        <v>V.A.Khangulyan.1971</v>
      </c>
      <c r="AE148" s="42" t="str">
        <f>IF(COUNTIF(EXFOR!G$3:G$24,"*"&amp;AC148&amp;"*")&gt;0,"○",IF(COUNTIF(EXFOR!J$3:J$24,"*"&amp;W148&amp;"*"&amp;V148)&gt;0,"△","×"))</f>
        <v>×</v>
      </c>
      <c r="AF148" s="4"/>
      <c r="AG148" s="4"/>
      <c r="AH148" s="4"/>
      <c r="AI148" s="9"/>
    </row>
    <row r="149" spans="1:35" ht="14.25">
      <c r="A149" s="4" t="str">
        <f t="shared" si="9"/>
        <v>3He(d,p)4He</v>
      </c>
      <c r="B149" s="4">
        <v>2</v>
      </c>
      <c r="C149" s="4">
        <v>3</v>
      </c>
      <c r="D149" s="4" t="s">
        <v>1292</v>
      </c>
      <c r="E149" s="4" t="s">
        <v>354</v>
      </c>
      <c r="F149" s="8" t="s">
        <v>13</v>
      </c>
      <c r="G149" s="8" t="s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 t="s">
        <v>1379</v>
      </c>
      <c r="S149" s="7" t="s">
        <v>1109</v>
      </c>
      <c r="T149" s="8" t="s">
        <v>1380</v>
      </c>
      <c r="U149" s="8" t="s">
        <v>1110</v>
      </c>
      <c r="V149" s="4">
        <v>1971</v>
      </c>
      <c r="W149" t="s">
        <v>1382</v>
      </c>
      <c r="X149" t="s">
        <v>1382</v>
      </c>
      <c r="Y149" t="s">
        <v>1111</v>
      </c>
      <c r="Z149" s="4"/>
      <c r="AA149" s="4"/>
      <c r="AB149" s="4"/>
      <c r="AC149" s="4" t="str">
        <f t="shared" si="8"/>
        <v>SNP.13(1971)295</v>
      </c>
      <c r="AD149" s="4" t="str">
        <f t="shared" si="7"/>
        <v>V.A.Khangulyan.1971</v>
      </c>
      <c r="AE149" s="42" t="str">
        <f>IF(COUNTIF(EXFOR!G$3:G$24,"*"&amp;AC149&amp;"*")&gt;0,"○",IF(COUNTIF(EXFOR!J$3:J$24,"*"&amp;W149&amp;"*"&amp;V149)&gt;0,"△","×"))</f>
        <v>×</v>
      </c>
      <c r="AF149" s="4"/>
      <c r="AG149" s="4"/>
      <c r="AH149" s="4"/>
      <c r="AI149" s="9"/>
    </row>
    <row r="150" spans="1:35" ht="14.25">
      <c r="A150" s="4" t="str">
        <f t="shared" si="9"/>
        <v>3He(d,p)4He</v>
      </c>
      <c r="B150" s="4">
        <v>2</v>
      </c>
      <c r="C150" s="4">
        <v>3</v>
      </c>
      <c r="D150" s="4" t="s">
        <v>1292</v>
      </c>
      <c r="E150" s="4" t="s">
        <v>354</v>
      </c>
      <c r="F150" s="8" t="s">
        <v>247</v>
      </c>
      <c r="G150" s="8" t="s">
        <v>1574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 t="s">
        <v>1112</v>
      </c>
      <c r="S150" s="7" t="s">
        <v>342</v>
      </c>
      <c r="T150" s="4">
        <v>173</v>
      </c>
      <c r="U150" s="8" t="s">
        <v>1113</v>
      </c>
      <c r="V150" s="4">
        <v>1971</v>
      </c>
      <c r="W150" t="s">
        <v>1114</v>
      </c>
      <c r="X150" t="s">
        <v>1115</v>
      </c>
      <c r="Y150" t="s">
        <v>1116</v>
      </c>
      <c r="Z150" s="10" t="s">
        <v>1117</v>
      </c>
      <c r="AA150" s="4"/>
      <c r="AB150" s="4"/>
      <c r="AC150" s="4" t="str">
        <f t="shared" si="8"/>
        <v>NP/A.173(1971)216</v>
      </c>
      <c r="AD150" s="4" t="str">
        <f t="shared" si="7"/>
        <v>D.Hilscher.1971</v>
      </c>
      <c r="AE150" s="42" t="str">
        <f>IF(COUNTIF(EXFOR!G$3:G$24,"*"&amp;AC150&amp;"*")&gt;0,"○",IF(COUNTIF(EXFOR!J$3:J$24,"*"&amp;W150&amp;"*"&amp;V150)&gt;0,"△","×"))</f>
        <v>×</v>
      </c>
      <c r="AF150" s="4"/>
      <c r="AG150" s="4"/>
      <c r="AH150" s="4"/>
      <c r="AI150" s="9"/>
    </row>
    <row r="151" spans="1:35" ht="12">
      <c r="A151" s="4" t="str">
        <f t="shared" si="9"/>
        <v>3He(d,p)4He</v>
      </c>
      <c r="B151" s="4">
        <v>2</v>
      </c>
      <c r="C151" s="4">
        <v>3</v>
      </c>
      <c r="D151" s="4" t="s">
        <v>1292</v>
      </c>
      <c r="E151" s="4" t="s">
        <v>354</v>
      </c>
      <c r="F151" s="8" t="s">
        <v>951</v>
      </c>
      <c r="G151" s="8" t="s">
        <v>952</v>
      </c>
      <c r="H151" s="4" t="s">
        <v>1064</v>
      </c>
      <c r="I151" s="4"/>
      <c r="J151" s="4"/>
      <c r="K151" s="4"/>
      <c r="L151" s="4"/>
      <c r="M151" s="4"/>
      <c r="N151" s="4"/>
      <c r="O151" s="4"/>
      <c r="P151" s="4"/>
      <c r="Q151" s="4"/>
      <c r="R151" s="4" t="s">
        <v>1118</v>
      </c>
      <c r="S151" s="7" t="s">
        <v>1119</v>
      </c>
      <c r="T151" s="4"/>
      <c r="U151" s="8"/>
      <c r="V151" s="4"/>
      <c r="W151" s="4"/>
      <c r="X151" s="4"/>
      <c r="Y151" s="4"/>
      <c r="Z151" s="4"/>
      <c r="AA151" s="4"/>
      <c r="AB151" s="4"/>
      <c r="AC151" s="4" t="str">
        <f t="shared" si="8"/>
        <v>JOUR HPACA 44 594.</v>
      </c>
      <c r="AD151" s="4" t="str">
        <f t="shared" si="7"/>
        <v>.</v>
      </c>
      <c r="AE151" s="42" t="str">
        <f>IF(COUNTIF(EXFOR!G$3:G$24,"*"&amp;AC151&amp;"*")&gt;0,"○",IF(COUNTIF(EXFOR!J$3:J$24,"*"&amp;W151&amp;"*"&amp;V151)&gt;0,"△","×"))</f>
        <v>△</v>
      </c>
      <c r="AF151" s="4"/>
      <c r="AG151" s="4"/>
      <c r="AH151" s="4"/>
      <c r="AI151" s="9"/>
    </row>
    <row r="152" spans="1:35" ht="15">
      <c r="A152" s="4" t="str">
        <f t="shared" si="9"/>
        <v>3He(d,p)4He</v>
      </c>
      <c r="B152" s="4">
        <v>2</v>
      </c>
      <c r="C152" s="4">
        <v>3</v>
      </c>
      <c r="D152" s="4" t="s">
        <v>1292</v>
      </c>
      <c r="E152" s="4" t="s">
        <v>354</v>
      </c>
      <c r="F152" s="8" t="s">
        <v>951</v>
      </c>
      <c r="G152" s="8" t="s">
        <v>952</v>
      </c>
      <c r="H152" s="4" t="s">
        <v>1064</v>
      </c>
      <c r="I152" s="4"/>
      <c r="J152" s="4"/>
      <c r="K152" s="4"/>
      <c r="L152" s="4"/>
      <c r="M152" s="4"/>
      <c r="N152" s="4"/>
      <c r="O152" s="4"/>
      <c r="P152" s="4"/>
      <c r="Q152" s="4"/>
      <c r="R152" s="4" t="s">
        <v>1120</v>
      </c>
      <c r="S152" s="7" t="s">
        <v>342</v>
      </c>
      <c r="T152" s="4">
        <v>176</v>
      </c>
      <c r="U152" s="8" t="s">
        <v>1121</v>
      </c>
      <c r="V152" s="4">
        <v>1971</v>
      </c>
      <c r="W152" t="s">
        <v>1522</v>
      </c>
      <c r="X152" t="s">
        <v>1122</v>
      </c>
      <c r="Y152" t="s">
        <v>1123</v>
      </c>
      <c r="Z152" s="10" t="s">
        <v>1124</v>
      </c>
      <c r="AA152" s="4"/>
      <c r="AB152" s="4"/>
      <c r="AC152" s="4" t="str">
        <f t="shared" si="8"/>
        <v>NP/A.176(1971)631</v>
      </c>
      <c r="AD152" s="4" t="str">
        <f t="shared" si="7"/>
        <v>W.Gruebler.1971</v>
      </c>
      <c r="AE152" s="42" t="str">
        <f>IF(COUNTIF(EXFOR!G$3:G$24,"*"&amp;AC152&amp;"*")&gt;0,"○",IF(COUNTIF(EXFOR!J$3:J$24,"*"&amp;W152&amp;"*"&amp;V152)&gt;0,"△","×"))</f>
        <v>○</v>
      </c>
      <c r="AF152" s="4"/>
      <c r="AG152" s="4"/>
      <c r="AH152" s="4"/>
      <c r="AI152" s="9"/>
    </row>
    <row r="153" spans="1:35" ht="14.25">
      <c r="A153" s="4" t="str">
        <f t="shared" si="9"/>
        <v>3He(d,p)4He</v>
      </c>
      <c r="B153" s="4">
        <v>2</v>
      </c>
      <c r="C153" s="4">
        <v>3</v>
      </c>
      <c r="D153" s="4" t="s">
        <v>1292</v>
      </c>
      <c r="E153" s="4" t="s">
        <v>354</v>
      </c>
      <c r="F153" s="8" t="s">
        <v>13</v>
      </c>
      <c r="G153" s="8" t="s">
        <v>1125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 t="s">
        <v>1126</v>
      </c>
      <c r="S153" s="7" t="s">
        <v>342</v>
      </c>
      <c r="T153" s="4">
        <v>165</v>
      </c>
      <c r="U153" s="8" t="s">
        <v>1127</v>
      </c>
      <c r="V153" s="4">
        <v>1971</v>
      </c>
      <c r="W153" t="s">
        <v>1522</v>
      </c>
      <c r="X153" t="s">
        <v>1128</v>
      </c>
      <c r="Y153" t="s">
        <v>1129</v>
      </c>
      <c r="Z153" s="10" t="s">
        <v>1130</v>
      </c>
      <c r="AA153" s="4"/>
      <c r="AB153" s="4"/>
      <c r="AC153" s="4" t="str">
        <f t="shared" si="8"/>
        <v>NP/A.165(1971)505</v>
      </c>
      <c r="AD153" s="4" t="str">
        <f t="shared" si="7"/>
        <v>W.Gruebler.1971</v>
      </c>
      <c r="AE153" s="42" t="str">
        <f>IF(COUNTIF(EXFOR!G$3:G$24,"*"&amp;AC153&amp;"*")&gt;0,"○",IF(COUNTIF(EXFOR!J$3:J$24,"*"&amp;W153&amp;"*"&amp;V153)&gt;0,"△","×"))</f>
        <v>△</v>
      </c>
      <c r="AF153" s="4"/>
      <c r="AG153" s="4"/>
      <c r="AH153" s="4"/>
      <c r="AI153" s="9"/>
    </row>
    <row r="154" spans="1:35" ht="14.25">
      <c r="A154" s="4" t="str">
        <f t="shared" si="9"/>
        <v>3He(d,p)4He</v>
      </c>
      <c r="B154" s="4">
        <v>2</v>
      </c>
      <c r="C154" s="4">
        <v>3</v>
      </c>
      <c r="D154" s="4" t="s">
        <v>1292</v>
      </c>
      <c r="E154" s="4" t="s">
        <v>354</v>
      </c>
      <c r="F154" s="8" t="s">
        <v>387</v>
      </c>
      <c r="G154" s="8"/>
      <c r="H154" s="4" t="s">
        <v>333</v>
      </c>
      <c r="I154" s="4"/>
      <c r="J154" s="4"/>
      <c r="K154" s="4"/>
      <c r="L154" s="4"/>
      <c r="M154" s="4"/>
      <c r="N154" s="4"/>
      <c r="O154" s="4"/>
      <c r="P154" s="4"/>
      <c r="Q154" s="4"/>
      <c r="R154" s="4" t="s">
        <v>1131</v>
      </c>
      <c r="S154" s="7" t="s">
        <v>342</v>
      </c>
      <c r="T154" s="4">
        <v>169</v>
      </c>
      <c r="U154" s="8" t="s">
        <v>1132</v>
      </c>
      <c r="V154" s="4">
        <v>1971</v>
      </c>
      <c r="W154" t="s">
        <v>1133</v>
      </c>
      <c r="X154" t="s">
        <v>1134</v>
      </c>
      <c r="Y154" t="s">
        <v>1135</v>
      </c>
      <c r="Z154" s="10" t="s">
        <v>1136</v>
      </c>
      <c r="AA154" s="4"/>
      <c r="AB154" s="4"/>
      <c r="AC154" s="4" t="str">
        <f t="shared" si="8"/>
        <v>NP/A.169(1971)257</v>
      </c>
      <c r="AD154" s="4" t="str">
        <f t="shared" si="7"/>
        <v>B.De Facio.1971</v>
      </c>
      <c r="AE154" s="42" t="str">
        <f>IF(COUNTIF(EXFOR!G$3:G$24,"*"&amp;AC154&amp;"*")&gt;0,"○",IF(COUNTIF(EXFOR!J$3:J$24,"*"&amp;W154&amp;"*"&amp;V154)&gt;0,"△","×"))</f>
        <v>×</v>
      </c>
      <c r="AF154" s="4"/>
      <c r="AG154" s="4"/>
      <c r="AH154" s="4"/>
      <c r="AI154" s="9"/>
    </row>
    <row r="155" spans="1:35" ht="14.25">
      <c r="A155" s="4" t="str">
        <f t="shared" si="9"/>
        <v>3He(d,p)4He</v>
      </c>
      <c r="B155" s="4">
        <v>2</v>
      </c>
      <c r="C155" s="4">
        <v>3</v>
      </c>
      <c r="D155" s="4" t="s">
        <v>1292</v>
      </c>
      <c r="E155" s="4" t="s">
        <v>354</v>
      </c>
      <c r="F155" s="8" t="s">
        <v>769</v>
      </c>
      <c r="G155" s="8" t="s">
        <v>1574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 t="s">
        <v>1137</v>
      </c>
      <c r="S155" s="7" t="s">
        <v>833</v>
      </c>
      <c r="T155" s="8" t="s">
        <v>1138</v>
      </c>
      <c r="U155" s="8" t="s">
        <v>1139</v>
      </c>
      <c r="V155" s="4">
        <v>1970</v>
      </c>
      <c r="W155" t="s">
        <v>1382</v>
      </c>
      <c r="X155" t="s">
        <v>1382</v>
      </c>
      <c r="Y155" t="s">
        <v>1140</v>
      </c>
      <c r="Z155" s="4"/>
      <c r="AA155" s="4"/>
      <c r="AB155" s="4"/>
      <c r="AC155" s="4" t="str">
        <f t="shared" si="8"/>
        <v>YF.11(1970)967</v>
      </c>
      <c r="AD155" s="4" t="str">
        <f t="shared" si="7"/>
        <v>V.A.Khangulyan.1970</v>
      </c>
      <c r="AE155" s="42" t="str">
        <f>IF(COUNTIF(EXFOR!G$3:G$24,"*"&amp;AC155&amp;"*")&gt;0,"○",IF(COUNTIF(EXFOR!J$3:J$24,"*"&amp;W155&amp;"*"&amp;V155)&gt;0,"△","×"))</f>
        <v>×</v>
      </c>
      <c r="AF155" s="4"/>
      <c r="AG155" s="4"/>
      <c r="AH155" s="4"/>
      <c r="AI155" s="9"/>
    </row>
    <row r="156" spans="1:35" ht="14.25">
      <c r="A156" s="4" t="str">
        <f t="shared" si="9"/>
        <v>3He(d,p)4He</v>
      </c>
      <c r="B156" s="4">
        <v>2</v>
      </c>
      <c r="C156" s="4">
        <v>3</v>
      </c>
      <c r="D156" s="4" t="s">
        <v>1292</v>
      </c>
      <c r="E156" s="4" t="s">
        <v>354</v>
      </c>
      <c r="F156" s="8" t="s">
        <v>769</v>
      </c>
      <c r="G156" s="8" t="s">
        <v>1574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 t="s">
        <v>1137</v>
      </c>
      <c r="S156" s="7" t="s">
        <v>1109</v>
      </c>
      <c r="T156" s="8" t="s">
        <v>1138</v>
      </c>
      <c r="U156" s="8" t="s">
        <v>1141</v>
      </c>
      <c r="V156" s="4">
        <v>1970</v>
      </c>
      <c r="W156" t="s">
        <v>1382</v>
      </c>
      <c r="X156" t="s">
        <v>1382</v>
      </c>
      <c r="Y156" t="s">
        <v>1142</v>
      </c>
      <c r="Z156" s="4"/>
      <c r="AA156" s="4"/>
      <c r="AB156" s="4"/>
      <c r="AC156" s="4" t="str">
        <f t="shared" si="8"/>
        <v>SNP.11(1970)538</v>
      </c>
      <c r="AD156" s="4" t="str">
        <f t="shared" si="7"/>
        <v>V.A.Khangulyan.1970</v>
      </c>
      <c r="AE156" s="42" t="str">
        <f>IF(COUNTIF(EXFOR!G$3:G$24,"*"&amp;AC156&amp;"*")&gt;0,"○",IF(COUNTIF(EXFOR!J$3:J$24,"*"&amp;W156&amp;"*"&amp;V156)&gt;0,"△","×"))</f>
        <v>×</v>
      </c>
      <c r="AF156" s="4"/>
      <c r="AG156" s="4"/>
      <c r="AH156" s="4"/>
      <c r="AI156" s="9"/>
    </row>
    <row r="157" spans="1:35" ht="12">
      <c r="A157" s="4" t="str">
        <f t="shared" si="9"/>
        <v>3He(d,p)4He</v>
      </c>
      <c r="B157" s="4">
        <v>2</v>
      </c>
      <c r="C157" s="4">
        <v>3</v>
      </c>
      <c r="D157" s="4" t="s">
        <v>1292</v>
      </c>
      <c r="E157" s="4" t="s">
        <v>354</v>
      </c>
      <c r="F157" s="8" t="s">
        <v>247</v>
      </c>
      <c r="G157" s="8" t="s">
        <v>1574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 t="s">
        <v>1143</v>
      </c>
      <c r="S157" s="7" t="s">
        <v>1144</v>
      </c>
      <c r="T157" s="4"/>
      <c r="U157" s="8"/>
      <c r="V157" s="4"/>
      <c r="W157" s="4"/>
      <c r="X157" s="4"/>
      <c r="Y157" s="4"/>
      <c r="Z157" s="4"/>
      <c r="AA157" s="4"/>
      <c r="AB157" s="4"/>
      <c r="AC157" s="4" t="str">
        <f t="shared" si="8"/>
        <v>REPT OULNS 71-2,P3,9/27/71.</v>
      </c>
      <c r="AD157" s="4" t="str">
        <f t="shared" si="7"/>
        <v>.</v>
      </c>
      <c r="AE157" s="42" t="str">
        <f>IF(COUNTIF(EXFOR!G$3:G$24,"*"&amp;AC157&amp;"*")&gt;0,"○",IF(COUNTIF(EXFOR!J$3:J$24,"*"&amp;W157&amp;"*"&amp;V157)&gt;0,"△","×"))</f>
        <v>△</v>
      </c>
      <c r="AF157" s="4"/>
      <c r="AG157" s="4"/>
      <c r="AH157" s="4"/>
      <c r="AI157" s="9"/>
    </row>
    <row r="158" spans="1:35" ht="15" customHeight="1">
      <c r="A158" s="4" t="str">
        <f t="shared" si="9"/>
        <v>3He(d,p)4He</v>
      </c>
      <c r="B158" s="4">
        <v>2</v>
      </c>
      <c r="C158" s="4">
        <v>3</v>
      </c>
      <c r="D158" s="4" t="s">
        <v>1292</v>
      </c>
      <c r="E158" s="4" t="s">
        <v>354</v>
      </c>
      <c r="F158" s="8" t="s">
        <v>1567</v>
      </c>
      <c r="G158" s="8" t="s">
        <v>1574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 t="s">
        <v>1145</v>
      </c>
      <c r="S158" s="23" t="s">
        <v>1146</v>
      </c>
      <c r="T158" s="4"/>
      <c r="U158" s="8"/>
      <c r="V158" s="4">
        <v>1969</v>
      </c>
      <c r="W158" t="s">
        <v>1147</v>
      </c>
      <c r="X158" t="s">
        <v>1148</v>
      </c>
      <c r="Y158" t="s">
        <v>1149</v>
      </c>
      <c r="Z158" s="10" t="s">
        <v>1150</v>
      </c>
      <c r="AA158" s="4"/>
      <c r="AB158" s="4"/>
      <c r="AC158" s="4" t="str">
        <f t="shared" si="8"/>
        <v>Phys.Letters 29B, 301 (1969)
.(1969)</v>
      </c>
      <c r="AD158" s="4" t="str">
        <f t="shared" si="7"/>
        <v>G.R.Plattner.1969</v>
      </c>
      <c r="AE158" s="42" t="str">
        <f>IF(COUNTIF(EXFOR!G$3:G$24,"*"&amp;AC158&amp;"*")&gt;0,"○",IF(COUNTIF(EXFOR!J$3:J$24,"*"&amp;W158&amp;"*"&amp;V158)&gt;0,"△","×"))</f>
        <v>×</v>
      </c>
      <c r="AF158" s="4"/>
      <c r="AG158" s="4"/>
      <c r="AH158" s="4"/>
      <c r="AI158" s="9"/>
    </row>
    <row r="159" spans="1:35" ht="14.25">
      <c r="A159" s="4" t="str">
        <f t="shared" si="9"/>
        <v>3He(d,p)4He</v>
      </c>
      <c r="B159" s="4">
        <v>2</v>
      </c>
      <c r="C159" s="4">
        <v>3</v>
      </c>
      <c r="D159" s="4" t="s">
        <v>1292</v>
      </c>
      <c r="E159" s="4" t="s">
        <v>354</v>
      </c>
      <c r="F159" s="8" t="s">
        <v>1151</v>
      </c>
      <c r="G159" s="8"/>
      <c r="H159" s="4" t="s">
        <v>1064</v>
      </c>
      <c r="I159" s="4"/>
      <c r="J159" s="4"/>
      <c r="K159" s="4"/>
      <c r="L159" s="4"/>
      <c r="M159" s="4"/>
      <c r="N159" s="4"/>
      <c r="O159" s="4"/>
      <c r="P159" s="4"/>
      <c r="Q159" s="4"/>
      <c r="R159" s="4" t="s">
        <v>1152</v>
      </c>
      <c r="S159" s="7" t="s">
        <v>342</v>
      </c>
      <c r="T159" s="4">
        <v>136</v>
      </c>
      <c r="U159" s="8" t="s">
        <v>1153</v>
      </c>
      <c r="V159" s="4">
        <v>1969</v>
      </c>
      <c r="W159" t="s">
        <v>1154</v>
      </c>
      <c r="X159" t="s">
        <v>1155</v>
      </c>
      <c r="Y159" t="s">
        <v>1156</v>
      </c>
      <c r="Z159" s="10" t="s">
        <v>275</v>
      </c>
      <c r="AA159" s="4"/>
      <c r="AB159" s="4"/>
      <c r="AC159" s="4" t="str">
        <f t="shared" si="8"/>
        <v>NP/A.136(1969)81</v>
      </c>
      <c r="AD159" s="4" t="str">
        <f t="shared" si="7"/>
        <v>H.Bruckmann.1969</v>
      </c>
      <c r="AE159" s="42" t="str">
        <f>IF(COUNTIF(EXFOR!G$3:G$24,"*"&amp;AC159&amp;"*")&gt;0,"○",IF(COUNTIF(EXFOR!J$3:J$24,"*"&amp;W159&amp;"*"&amp;V159)&gt;0,"△","×"))</f>
        <v>×</v>
      </c>
      <c r="AF159" s="4"/>
      <c r="AG159" s="4"/>
      <c r="AH159" s="4"/>
      <c r="AI159" s="9"/>
    </row>
    <row r="160" spans="1:35" ht="16.5" customHeight="1">
      <c r="A160" s="4" t="str">
        <f t="shared" si="9"/>
        <v>3He(d,p)4He</v>
      </c>
      <c r="B160" s="4">
        <v>2</v>
      </c>
      <c r="C160" s="4">
        <v>3</v>
      </c>
      <c r="D160" s="4" t="s">
        <v>1292</v>
      </c>
      <c r="E160" s="4" t="s">
        <v>354</v>
      </c>
      <c r="F160" s="8" t="s">
        <v>983</v>
      </c>
      <c r="G160" s="8" t="s">
        <v>276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 t="s">
        <v>277</v>
      </c>
      <c r="S160" s="23" t="s">
        <v>278</v>
      </c>
      <c r="T160" s="4">
        <v>83</v>
      </c>
      <c r="U160" s="8" t="s">
        <v>279</v>
      </c>
      <c r="V160" s="4">
        <v>1966</v>
      </c>
      <c r="W160" t="s">
        <v>280</v>
      </c>
      <c r="X160" t="s">
        <v>281</v>
      </c>
      <c r="Y160" t="s">
        <v>282</v>
      </c>
      <c r="Z160" s="10" t="s">
        <v>283</v>
      </c>
      <c r="AA160" s="4"/>
      <c r="AB160" s="4"/>
      <c r="AC160" s="4" t="str">
        <f t="shared" si="8"/>
        <v>NP.83(1966)46</v>
      </c>
      <c r="AD160" s="4" t="str">
        <f t="shared" si="7"/>
        <v>W.G.Weitkamp.1966</v>
      </c>
      <c r="AE160" s="42" t="str">
        <f>IF(COUNTIF(EXFOR!G$3:G$24,"*"&amp;AC160&amp;"*")&gt;0,"○",IF(COUNTIF(EXFOR!J$3:J$24,"*"&amp;W160&amp;"*"&amp;V160)&gt;0,"△","×"))</f>
        <v>×</v>
      </c>
      <c r="AF160" s="4"/>
      <c r="AG160" s="4"/>
      <c r="AH160" s="4"/>
      <c r="AI160" s="9"/>
    </row>
    <row r="161" spans="1:35" ht="14.25">
      <c r="A161" s="4" t="str">
        <f t="shared" si="9"/>
        <v>3He(d,p)4He</v>
      </c>
      <c r="B161" s="4">
        <v>2</v>
      </c>
      <c r="C161" s="4">
        <v>3</v>
      </c>
      <c r="D161" s="4" t="s">
        <v>1292</v>
      </c>
      <c r="E161" s="4" t="s">
        <v>354</v>
      </c>
      <c r="F161" s="8" t="s">
        <v>284</v>
      </c>
      <c r="G161" s="8" t="s">
        <v>285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 t="s">
        <v>286</v>
      </c>
      <c r="S161" s="7" t="s">
        <v>278</v>
      </c>
      <c r="T161" s="4">
        <v>79</v>
      </c>
      <c r="U161" s="8" t="s">
        <v>819</v>
      </c>
      <c r="V161" s="4">
        <v>1966</v>
      </c>
      <c r="W161" t="s">
        <v>287</v>
      </c>
      <c r="X161" t="s">
        <v>288</v>
      </c>
      <c r="Y161" t="s">
        <v>289</v>
      </c>
      <c r="Z161" s="10" t="s">
        <v>290</v>
      </c>
      <c r="AA161" s="4"/>
      <c r="AB161" s="4"/>
      <c r="AC161" s="4" t="str">
        <f t="shared" si="8"/>
        <v>NP.79(1966)459</v>
      </c>
      <c r="AD161" s="4" t="str">
        <f t="shared" si="7"/>
        <v>L.Brown.1966</v>
      </c>
      <c r="AE161" s="42" t="str">
        <f>IF(COUNTIF(EXFOR!G$3:G$24,"*"&amp;AC161&amp;"*")&gt;0,"○",IF(COUNTIF(EXFOR!J$3:J$24,"*"&amp;W161&amp;"*"&amp;V161)&gt;0,"△","×"))</f>
        <v>×</v>
      </c>
      <c r="AF161" s="4"/>
      <c r="AG161" s="4"/>
      <c r="AH161" s="4"/>
      <c r="AI161" s="9"/>
    </row>
    <row r="162" spans="1:35" ht="12">
      <c r="A162" s="4"/>
      <c r="B162" s="4"/>
      <c r="C162" s="4"/>
      <c r="D162" s="4"/>
      <c r="E162" s="4"/>
      <c r="F162" s="8"/>
      <c r="G162" s="8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7"/>
      <c r="T162" s="4"/>
      <c r="U162" s="8"/>
      <c r="V162" s="4"/>
      <c r="W162"/>
      <c r="X162"/>
      <c r="Y162"/>
      <c r="Z162" s="10"/>
      <c r="AA162" s="4"/>
      <c r="AB162" s="4"/>
      <c r="AC162" s="4" t="str">
        <f t="shared" si="8"/>
        <v>.</v>
      </c>
      <c r="AD162" s="4" t="str">
        <f t="shared" si="7"/>
        <v>.</v>
      </c>
      <c r="AE162" s="42"/>
      <c r="AF162" s="4"/>
      <c r="AG162" s="4"/>
      <c r="AH162" s="4"/>
      <c r="AI162" s="9"/>
    </row>
    <row r="163" spans="1:35" ht="18" customHeight="1">
      <c r="A163" s="4" t="s">
        <v>291</v>
      </c>
      <c r="B163" s="4">
        <v>2</v>
      </c>
      <c r="C163" s="4">
        <v>3</v>
      </c>
      <c r="D163" s="4" t="s">
        <v>292</v>
      </c>
      <c r="E163" s="4" t="s">
        <v>1292</v>
      </c>
      <c r="F163" s="8" t="s">
        <v>387</v>
      </c>
      <c r="G163" s="8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 t="s">
        <v>544</v>
      </c>
      <c r="S163" s="44" t="s">
        <v>1498</v>
      </c>
      <c r="T163" s="4">
        <v>62</v>
      </c>
      <c r="U163" s="8" t="s">
        <v>546</v>
      </c>
      <c r="V163" s="4">
        <v>2000</v>
      </c>
      <c r="W163" t="s">
        <v>547</v>
      </c>
      <c r="X163" t="s">
        <v>548</v>
      </c>
      <c r="Y163" t="s">
        <v>549</v>
      </c>
      <c r="Z163" s="10" t="s">
        <v>550</v>
      </c>
      <c r="AA163" s="4"/>
      <c r="AB163" s="4"/>
      <c r="AC163" s="4" t="str">
        <f t="shared" si="8"/>
        <v>PS.62(2000)268</v>
      </c>
      <c r="AD163" s="4" t="str">
        <f t="shared" si="7"/>
        <v>M.Hashmi.2000</v>
      </c>
      <c r="AE163" s="42" t="str">
        <f>IF(COUNTIF(EXFOR!G$26:G$27,"*"&amp;AC163&amp;"*")&gt;0,"○",IF(COUNTIF(EXFOR!J$26:J$27,"*"&amp;W163&amp;"*"&amp;V163)&gt;0,"△","×"))</f>
        <v>×</v>
      </c>
      <c r="AF163" s="4"/>
      <c r="AG163" s="4"/>
      <c r="AH163" s="4"/>
      <c r="AI163" s="9"/>
    </row>
    <row r="164" spans="1:35" ht="18" customHeight="1">
      <c r="A164" s="4" t="s">
        <v>291</v>
      </c>
      <c r="B164" s="4">
        <v>2</v>
      </c>
      <c r="C164" s="4">
        <v>3</v>
      </c>
      <c r="D164" s="4" t="s">
        <v>292</v>
      </c>
      <c r="E164" s="4" t="s">
        <v>1292</v>
      </c>
      <c r="F164" s="8" t="s">
        <v>387</v>
      </c>
      <c r="G164" s="8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 t="s">
        <v>544</v>
      </c>
      <c r="S164" s="23" t="s">
        <v>553</v>
      </c>
      <c r="T164" s="4">
        <v>63</v>
      </c>
      <c r="U164" s="8" t="s">
        <v>554</v>
      </c>
      <c r="V164" s="4">
        <v>2001</v>
      </c>
      <c r="W164" t="s">
        <v>547</v>
      </c>
      <c r="X164" t="s">
        <v>548</v>
      </c>
      <c r="Y164" t="s">
        <v>549</v>
      </c>
      <c r="Z164" s="10"/>
      <c r="AA164" s="4"/>
      <c r="AB164" s="4"/>
      <c r="AC164" s="4" t="str">
        <f t="shared" si="8"/>
        <v>Comments Phys.Scr..63(2001)93</v>
      </c>
      <c r="AD164" s="4" t="str">
        <f t="shared" si="7"/>
        <v>M.Hashmi.2001</v>
      </c>
      <c r="AE164" s="42" t="str">
        <f>IF(COUNTIF(EXFOR!G$26:G$27,"*"&amp;AC164&amp;"*")&gt;0,"○",IF(COUNTIF(EXFOR!J$26:J$27,"*"&amp;W164&amp;"*"&amp;V164)&gt;0,"△","×"))</f>
        <v>×</v>
      </c>
      <c r="AF164" s="4"/>
      <c r="AG164" s="4"/>
      <c r="AH164" s="4"/>
      <c r="AI164" s="9"/>
    </row>
    <row r="165" spans="1:35" ht="14.25">
      <c r="A165" s="4" t="str">
        <f aca="true" t="shared" si="10" ref="A165:A172">$A$163</f>
        <v>3He(t,d)4He</v>
      </c>
      <c r="B165" s="4">
        <v>2</v>
      </c>
      <c r="C165" s="4">
        <v>3</v>
      </c>
      <c r="D165" s="4" t="s">
        <v>292</v>
      </c>
      <c r="E165" s="4" t="s">
        <v>1292</v>
      </c>
      <c r="F165" s="8" t="s">
        <v>294</v>
      </c>
      <c r="G165" s="8" t="s">
        <v>295</v>
      </c>
      <c r="H165" s="4" t="s">
        <v>1064</v>
      </c>
      <c r="I165" s="4"/>
      <c r="J165" s="4"/>
      <c r="K165" s="4"/>
      <c r="L165" s="4"/>
      <c r="M165" s="4"/>
      <c r="N165" s="4"/>
      <c r="O165" s="4"/>
      <c r="P165" s="4"/>
      <c r="Q165" s="4"/>
      <c r="R165" s="4" t="s">
        <v>296</v>
      </c>
      <c r="S165" s="7" t="s">
        <v>297</v>
      </c>
      <c r="T165" s="4"/>
      <c r="U165" s="8"/>
      <c r="V165" s="4">
        <v>1988</v>
      </c>
      <c r="W165" t="s">
        <v>298</v>
      </c>
      <c r="X165" t="s">
        <v>299</v>
      </c>
      <c r="Y165" t="s">
        <v>300</v>
      </c>
      <c r="Z165" s="4"/>
      <c r="AA165" s="4"/>
      <c r="AB165" s="4"/>
      <c r="AC165" s="4" t="str">
        <f t="shared" si="8"/>
        <v>Univ.Birmingham Nucl.Phys.Group, Ann.Rept., p.1 (1988).(1988)</v>
      </c>
      <c r="AD165" s="4" t="str">
        <f t="shared" si="7"/>
        <v>J.B.A.England.1988</v>
      </c>
      <c r="AE165" s="42" t="str">
        <f>IF(COUNTIF(EXFOR!G$26:G$27,"*"&amp;AC165&amp;"*")&gt;0,"○",IF(COUNTIF(EXFOR!J$26:J$27,"*"&amp;W165&amp;"*"&amp;V165)&gt;0,"△","×"))</f>
        <v>×</v>
      </c>
      <c r="AF165" s="4"/>
      <c r="AG165" s="4"/>
      <c r="AH165" s="4"/>
      <c r="AI165" s="9"/>
    </row>
    <row r="166" spans="1:35" ht="12">
      <c r="A166" s="4" t="str">
        <f t="shared" si="10"/>
        <v>3He(t,d)4He</v>
      </c>
      <c r="B166" s="4">
        <v>2</v>
      </c>
      <c r="C166" s="4">
        <v>3</v>
      </c>
      <c r="D166" s="4" t="s">
        <v>292</v>
      </c>
      <c r="E166" s="4" t="s">
        <v>1292</v>
      </c>
      <c r="F166" s="8" t="s">
        <v>387</v>
      </c>
      <c r="G166" s="8"/>
      <c r="H166" s="4" t="s">
        <v>340</v>
      </c>
      <c r="I166" s="4"/>
      <c r="J166" s="4"/>
      <c r="K166" s="4"/>
      <c r="L166" s="4"/>
      <c r="M166" s="4"/>
      <c r="N166" s="4"/>
      <c r="O166" s="4"/>
      <c r="P166" s="4"/>
      <c r="Q166" s="4"/>
      <c r="R166" s="4" t="s">
        <v>1186</v>
      </c>
      <c r="S166" s="7" t="s">
        <v>1187</v>
      </c>
      <c r="T166" s="4">
        <v>10</v>
      </c>
      <c r="U166" s="8" t="s">
        <v>1188</v>
      </c>
      <c r="V166" s="4">
        <v>1978</v>
      </c>
      <c r="W166" t="s">
        <v>1189</v>
      </c>
      <c r="X166" t="s">
        <v>1190</v>
      </c>
      <c r="Y166" t="s">
        <v>1191</v>
      </c>
      <c r="Z166" s="4"/>
      <c r="AA166" s="4"/>
      <c r="AB166" s="4"/>
      <c r="AC166" s="4" t="str">
        <f t="shared" si="8"/>
        <v>Fizika, Suppl..10(1978)61</v>
      </c>
      <c r="AD166" s="4" t="str">
        <f t="shared" si="7"/>
        <v>F.Fernandez.1978</v>
      </c>
      <c r="AE166" s="42" t="str">
        <f>IF(COUNTIF(EXFOR!G$26:G$27,"*"&amp;AC166&amp;"*")&gt;0,"○",IF(COUNTIF(EXFOR!J$26:J$27,"*"&amp;W166&amp;"*"&amp;V166)&gt;0,"△","×"))</f>
        <v>×</v>
      </c>
      <c r="AF166" s="4"/>
      <c r="AG166" s="4"/>
      <c r="AH166" s="4"/>
      <c r="AI166" s="9"/>
    </row>
    <row r="167" spans="1:35" ht="14.25">
      <c r="A167" s="4" t="str">
        <f t="shared" si="10"/>
        <v>3He(t,d)4He</v>
      </c>
      <c r="B167" s="4">
        <v>2</v>
      </c>
      <c r="C167" s="4">
        <v>3</v>
      </c>
      <c r="D167" s="4" t="s">
        <v>292</v>
      </c>
      <c r="E167" s="4" t="s">
        <v>1292</v>
      </c>
      <c r="F167" s="8" t="s">
        <v>1071</v>
      </c>
      <c r="G167" s="8" t="s">
        <v>1192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 t="s">
        <v>1193</v>
      </c>
      <c r="S167" s="7" t="s">
        <v>1194</v>
      </c>
      <c r="T167" s="4">
        <v>60</v>
      </c>
      <c r="U167" s="8" t="s">
        <v>1195</v>
      </c>
      <c r="V167" s="4">
        <v>1978</v>
      </c>
      <c r="W167" t="s">
        <v>1189</v>
      </c>
      <c r="X167" t="s">
        <v>1196</v>
      </c>
      <c r="Y167" t="s">
        <v>1197</v>
      </c>
      <c r="Z167" s="4"/>
      <c r="AA167" s="4"/>
      <c r="AB167" s="4"/>
      <c r="AC167" s="4" t="str">
        <f t="shared" si="8"/>
        <v>Prog.Theor.Phys..60(1978)624</v>
      </c>
      <c r="AD167" s="4" t="str">
        <f t="shared" si="7"/>
        <v>F.Fernandez.1978</v>
      </c>
      <c r="AE167" s="42" t="str">
        <f>IF(COUNTIF(EXFOR!G$26:G$27,"*"&amp;AC167&amp;"*")&gt;0,"○",IF(COUNTIF(EXFOR!J$26:J$27,"*"&amp;W167&amp;"*"&amp;V167)&gt;0,"△","×"))</f>
        <v>×</v>
      </c>
      <c r="AF167" s="4"/>
      <c r="AG167" s="4"/>
      <c r="AH167" s="4"/>
      <c r="AI167" s="9"/>
    </row>
    <row r="168" spans="1:35" ht="14.25">
      <c r="A168" s="4" t="str">
        <f t="shared" si="10"/>
        <v>3He(t,d)4He</v>
      </c>
      <c r="B168" s="4">
        <v>2</v>
      </c>
      <c r="C168" s="4">
        <v>3</v>
      </c>
      <c r="D168" s="4" t="s">
        <v>292</v>
      </c>
      <c r="E168" s="4" t="s">
        <v>1292</v>
      </c>
      <c r="F168" s="8" t="s">
        <v>1198</v>
      </c>
      <c r="G168" s="8" t="s">
        <v>1199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 t="s">
        <v>1200</v>
      </c>
      <c r="S168" s="7" t="s">
        <v>334</v>
      </c>
      <c r="T168" s="4">
        <v>16</v>
      </c>
      <c r="U168" s="8" t="s">
        <v>1201</v>
      </c>
      <c r="V168" s="4">
        <v>1977</v>
      </c>
      <c r="W168" t="s">
        <v>1202</v>
      </c>
      <c r="X168" t="s">
        <v>1203</v>
      </c>
      <c r="Y168" t="s">
        <v>1204</v>
      </c>
      <c r="Z168" s="10" t="s">
        <v>1205</v>
      </c>
      <c r="AA168" s="4"/>
      <c r="AB168" s="4"/>
      <c r="AC168" s="4" t="str">
        <f t="shared" si="8"/>
        <v>PR/C.16(1977)2151</v>
      </c>
      <c r="AD168" s="4" t="str">
        <f t="shared" si="7"/>
        <v>R.F.Haglund.1977</v>
      </c>
      <c r="AE168" s="42" t="str">
        <f>IF(COUNTIF(EXFOR!G$26:G$27,"*"&amp;AC168&amp;"*")&gt;0,"○",IF(COUNTIF(EXFOR!J$26:J$27,"*"&amp;W168&amp;"*"&amp;V168)&gt;0,"△","×"))</f>
        <v>×</v>
      </c>
      <c r="AF168" s="4"/>
      <c r="AG168" s="4"/>
      <c r="AH168" s="4"/>
      <c r="AI168" s="9"/>
    </row>
    <row r="169" spans="1:35" ht="12">
      <c r="A169" s="4" t="str">
        <f t="shared" si="10"/>
        <v>3He(t,d)4He</v>
      </c>
      <c r="B169" s="4">
        <v>2</v>
      </c>
      <c r="C169" s="4">
        <v>3</v>
      </c>
      <c r="D169" s="4" t="s">
        <v>292</v>
      </c>
      <c r="E169" s="4" t="s">
        <v>1292</v>
      </c>
      <c r="F169" s="8" t="s">
        <v>1206</v>
      </c>
      <c r="G169" s="8" t="s">
        <v>1207</v>
      </c>
      <c r="H169" s="4" t="s">
        <v>1064</v>
      </c>
      <c r="I169" s="4"/>
      <c r="J169" s="4"/>
      <c r="K169" s="4"/>
      <c r="L169" s="4"/>
      <c r="M169" s="4"/>
      <c r="N169" s="4"/>
      <c r="O169" s="4"/>
      <c r="P169" s="4"/>
      <c r="Q169" s="4"/>
      <c r="R169" s="4" t="s">
        <v>1208</v>
      </c>
      <c r="S169" s="7" t="s">
        <v>1209</v>
      </c>
      <c r="T169" s="4"/>
      <c r="U169" s="8"/>
      <c r="V169" s="4"/>
      <c r="W169" s="4"/>
      <c r="X169" s="4"/>
      <c r="Y169" s="4"/>
      <c r="Z169" s="4"/>
      <c r="AA169" s="4"/>
      <c r="AB169" s="4"/>
      <c r="AC169" s="4" t="str">
        <f t="shared" si="8"/>
        <v>JOUR BAPSA 22 1016 CE7,Brown.</v>
      </c>
      <c r="AD169" s="4" t="str">
        <f t="shared" si="7"/>
        <v>.</v>
      </c>
      <c r="AE169" s="42" t="str">
        <f>IF(COUNTIF(EXFOR!G$26:G$27,"*"&amp;AC169&amp;"*")&gt;0,"○",IF(COUNTIF(EXFOR!J$26:J$27,"*"&amp;W169&amp;"*"&amp;V169)&gt;0,"△","×"))</f>
        <v>△</v>
      </c>
      <c r="AF169" s="4"/>
      <c r="AG169" s="4"/>
      <c r="AH169" s="4"/>
      <c r="AI169" s="9"/>
    </row>
    <row r="170" spans="1:35" ht="12">
      <c r="A170" s="4" t="str">
        <f t="shared" si="10"/>
        <v>3He(t,d)4He</v>
      </c>
      <c r="B170" s="4">
        <v>2</v>
      </c>
      <c r="C170" s="4">
        <v>3</v>
      </c>
      <c r="D170" s="4" t="s">
        <v>292</v>
      </c>
      <c r="E170" s="4" t="s">
        <v>1292</v>
      </c>
      <c r="F170" s="8"/>
      <c r="G170" s="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 t="s">
        <v>1210</v>
      </c>
      <c r="S170" s="7" t="s">
        <v>1211</v>
      </c>
      <c r="T170" s="4"/>
      <c r="U170" s="8"/>
      <c r="V170" s="4"/>
      <c r="W170" s="4"/>
      <c r="X170" s="4"/>
      <c r="Y170" s="4"/>
      <c r="Z170" s="4"/>
      <c r="AA170" s="4"/>
      <c r="AB170" s="4"/>
      <c r="AC170" s="4" t="str">
        <f t="shared" si="8"/>
        <v>REPT LBL-4087,mf.</v>
      </c>
      <c r="AD170" s="4" t="str">
        <f t="shared" si="7"/>
        <v>.</v>
      </c>
      <c r="AE170" s="42" t="str">
        <f>IF(COUNTIF(EXFOR!G$26:G$27,"*"&amp;AC170&amp;"*")&gt;0,"○",IF(COUNTIF(EXFOR!J$26:J$27,"*"&amp;W170&amp;"*"&amp;V170)&gt;0,"△","×"))</f>
        <v>△</v>
      </c>
      <c r="AF170" s="4"/>
      <c r="AG170" s="4"/>
      <c r="AH170" s="4"/>
      <c r="AI170" s="9"/>
    </row>
    <row r="171" spans="1:35" ht="14.25">
      <c r="A171" s="4" t="str">
        <f t="shared" si="10"/>
        <v>3He(t,d)4He</v>
      </c>
      <c r="B171" s="4">
        <v>2</v>
      </c>
      <c r="C171" s="4">
        <v>3</v>
      </c>
      <c r="D171" s="4" t="s">
        <v>292</v>
      </c>
      <c r="E171" s="4" t="s">
        <v>1292</v>
      </c>
      <c r="F171" s="8" t="s">
        <v>1323</v>
      </c>
      <c r="G171" s="8" t="s">
        <v>1212</v>
      </c>
      <c r="H171" s="4" t="s">
        <v>1064</v>
      </c>
      <c r="I171" s="4"/>
      <c r="J171" s="4"/>
      <c r="K171" s="4"/>
      <c r="L171" s="4"/>
      <c r="M171" s="4"/>
      <c r="N171" s="4"/>
      <c r="O171" s="4"/>
      <c r="P171" s="4"/>
      <c r="Q171" s="4"/>
      <c r="R171" s="4" t="s">
        <v>1213</v>
      </c>
      <c r="S171" s="7" t="s">
        <v>833</v>
      </c>
      <c r="T171" s="8" t="s">
        <v>1214</v>
      </c>
      <c r="U171" s="8" t="s">
        <v>1215</v>
      </c>
      <c r="V171" s="8" t="s">
        <v>1216</v>
      </c>
      <c r="W171" t="s">
        <v>1217</v>
      </c>
      <c r="X171" t="s">
        <v>1218</v>
      </c>
      <c r="Y171" t="s">
        <v>1219</v>
      </c>
      <c r="Z171" s="4"/>
      <c r="AA171" s="4"/>
      <c r="AB171" s="4"/>
      <c r="AC171" s="4" t="str">
        <f t="shared" si="8"/>
        <v>YF.10(1969)705</v>
      </c>
      <c r="AD171" s="4" t="str">
        <f t="shared" si="7"/>
        <v>K.S.Nam.1969</v>
      </c>
      <c r="AE171" s="42" t="str">
        <f>IF(COUNTIF(EXFOR!G$26:G$27,"*"&amp;AC171&amp;"*")&gt;0,"○",IF(COUNTIF(EXFOR!J$26:J$27,"*"&amp;W171&amp;"*"&amp;V171)&gt;0,"△","×"))</f>
        <v>×</v>
      </c>
      <c r="AF171" s="4"/>
      <c r="AG171" s="4"/>
      <c r="AH171" s="4"/>
      <c r="AI171" s="9"/>
    </row>
    <row r="172" spans="1:35" ht="14.25">
      <c r="A172" s="4" t="str">
        <f t="shared" si="10"/>
        <v>3He(t,d)4He</v>
      </c>
      <c r="B172" s="4">
        <v>2</v>
      </c>
      <c r="C172" s="4">
        <v>3</v>
      </c>
      <c r="D172" s="4" t="s">
        <v>292</v>
      </c>
      <c r="E172" s="4" t="s">
        <v>1292</v>
      </c>
      <c r="F172" s="8" t="s">
        <v>1323</v>
      </c>
      <c r="G172" s="8" t="s">
        <v>1212</v>
      </c>
      <c r="H172" s="4" t="s">
        <v>1064</v>
      </c>
      <c r="I172" s="4"/>
      <c r="J172" s="4"/>
      <c r="K172" s="4"/>
      <c r="L172" s="4"/>
      <c r="M172" s="4"/>
      <c r="N172" s="4"/>
      <c r="O172" s="4"/>
      <c r="P172" s="4"/>
      <c r="Q172" s="4"/>
      <c r="R172" s="4" t="s">
        <v>1213</v>
      </c>
      <c r="S172" s="7" t="s">
        <v>1109</v>
      </c>
      <c r="T172" s="8" t="s">
        <v>1214</v>
      </c>
      <c r="U172" s="8" t="s">
        <v>1220</v>
      </c>
      <c r="V172" s="8" t="s">
        <v>1221</v>
      </c>
      <c r="W172" t="s">
        <v>1217</v>
      </c>
      <c r="X172" t="s">
        <v>1218</v>
      </c>
      <c r="Y172" t="s">
        <v>1222</v>
      </c>
      <c r="Z172" s="4"/>
      <c r="AA172" s="4"/>
      <c r="AB172" s="4"/>
      <c r="AC172" s="4" t="str">
        <f t="shared" si="8"/>
        <v>SNP.10(1970)407</v>
      </c>
      <c r="AD172" s="4" t="str">
        <f t="shared" si="7"/>
        <v>K.S.Nam.1970</v>
      </c>
      <c r="AE172" s="42" t="str">
        <f>IF(COUNTIF(EXFOR!G$26:G$27,"*"&amp;AC172&amp;"*")&gt;0,"○",IF(COUNTIF(EXFOR!J$26:J$27,"*"&amp;W172&amp;"*"&amp;V172)&gt;0,"△","×"))</f>
        <v>×</v>
      </c>
      <c r="AF172" s="4"/>
      <c r="AG172" s="4"/>
      <c r="AH172" s="4"/>
      <c r="AI172" s="9"/>
    </row>
    <row r="173" spans="1:35" ht="17.25" customHeight="1">
      <c r="A173" s="4" t="s">
        <v>1223</v>
      </c>
      <c r="B173" s="4">
        <v>2</v>
      </c>
      <c r="C173" s="4">
        <v>3</v>
      </c>
      <c r="D173" s="4" t="s">
        <v>292</v>
      </c>
      <c r="E173" s="4" t="s">
        <v>1224</v>
      </c>
      <c r="F173" s="8" t="s">
        <v>387</v>
      </c>
      <c r="G173" s="8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 t="s">
        <v>544</v>
      </c>
      <c r="S173" s="23" t="s">
        <v>293</v>
      </c>
      <c r="T173" s="4">
        <v>62</v>
      </c>
      <c r="U173" s="8" t="s">
        <v>546</v>
      </c>
      <c r="V173" s="4">
        <v>2000</v>
      </c>
      <c r="W173" t="s">
        <v>547</v>
      </c>
      <c r="X173" t="s">
        <v>548</v>
      </c>
      <c r="Y173" t="s">
        <v>549</v>
      </c>
      <c r="Z173" s="10" t="s">
        <v>550</v>
      </c>
      <c r="AA173" s="4"/>
      <c r="AB173" s="4"/>
      <c r="AC173" s="4" t="str">
        <f t="shared" si="8"/>
        <v>PS
.62(2000)268</v>
      </c>
      <c r="AD173" s="4" t="str">
        <f t="shared" si="7"/>
        <v>M.Hashmi.2000</v>
      </c>
      <c r="AE173" s="42" t="str">
        <f>IF(COUNTIF(EXFOR!G$26:G$27,"*"&amp;AC173&amp;"*")&gt;0,"○",IF(COUNTIF(EXFOR!J$26:J$27,"*"&amp;W173&amp;"*"&amp;V173)&gt;0,"△","×"))</f>
        <v>×</v>
      </c>
      <c r="AF173" s="4"/>
      <c r="AG173" s="4"/>
      <c r="AH173" s="4"/>
      <c r="AI173" s="9"/>
    </row>
    <row r="174" spans="1:35" ht="17.25" customHeight="1">
      <c r="A174" s="4" t="s">
        <v>1223</v>
      </c>
      <c r="B174" s="4">
        <v>2</v>
      </c>
      <c r="C174" s="4">
        <v>3</v>
      </c>
      <c r="D174" s="4" t="s">
        <v>292</v>
      </c>
      <c r="E174" s="4" t="s">
        <v>1224</v>
      </c>
      <c r="F174" s="8" t="s">
        <v>387</v>
      </c>
      <c r="G174" s="8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 t="s">
        <v>544</v>
      </c>
      <c r="S174" s="23" t="s">
        <v>553</v>
      </c>
      <c r="T174" s="4">
        <v>63</v>
      </c>
      <c r="U174" s="8" t="s">
        <v>554</v>
      </c>
      <c r="V174" s="4">
        <v>2001</v>
      </c>
      <c r="W174" t="s">
        <v>547</v>
      </c>
      <c r="X174" t="s">
        <v>548</v>
      </c>
      <c r="Y174" t="s">
        <v>549</v>
      </c>
      <c r="Z174" s="10" t="s">
        <v>1225</v>
      </c>
      <c r="AA174" s="4"/>
      <c r="AB174" s="4"/>
      <c r="AC174" s="4" t="str">
        <f t="shared" si="8"/>
        <v>Comments Phys.Scr..63(2001)93</v>
      </c>
      <c r="AD174" s="4" t="str">
        <f t="shared" si="7"/>
        <v>M.Hashmi.2001</v>
      </c>
      <c r="AE174" s="42" t="str">
        <f>IF(COUNTIF(EXFOR!G$26:G$27,"*"&amp;AC174&amp;"*")&gt;0,"○",IF(COUNTIF(EXFOR!J$26:J$27,"*"&amp;W174&amp;"*"&amp;V174)&gt;0,"△","×"))</f>
        <v>×</v>
      </c>
      <c r="AF174" s="4"/>
      <c r="AG174" s="4"/>
      <c r="AH174" s="4"/>
      <c r="AI174" s="9"/>
    </row>
    <row r="175" spans="1:35" ht="17.25" customHeight="1">
      <c r="A175" s="4"/>
      <c r="B175" s="4"/>
      <c r="C175" s="4"/>
      <c r="D175" s="4"/>
      <c r="E175" s="4"/>
      <c r="F175" s="8"/>
      <c r="G175" s="8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23"/>
      <c r="T175" s="4"/>
      <c r="U175" s="8"/>
      <c r="V175" s="4"/>
      <c r="W175"/>
      <c r="X175"/>
      <c r="Y175"/>
      <c r="Z175" s="10"/>
      <c r="AA175" s="4"/>
      <c r="AB175" s="4"/>
      <c r="AC175" s="4" t="str">
        <f t="shared" si="8"/>
        <v>.</v>
      </c>
      <c r="AD175" s="4" t="str">
        <f t="shared" si="7"/>
        <v>.</v>
      </c>
      <c r="AE175" s="42"/>
      <c r="AF175" s="4"/>
      <c r="AG175" s="4"/>
      <c r="AH175" s="4"/>
      <c r="AI175" s="9"/>
    </row>
    <row r="176" spans="1:35" ht="12">
      <c r="A176" s="4" t="s">
        <v>1226</v>
      </c>
      <c r="B176" s="4">
        <v>2</v>
      </c>
      <c r="C176" s="4">
        <v>3</v>
      </c>
      <c r="D176" s="4" t="s">
        <v>1227</v>
      </c>
      <c r="E176" s="4" t="s">
        <v>1228</v>
      </c>
      <c r="F176" s="8" t="s">
        <v>376</v>
      </c>
      <c r="G176" s="8" t="s">
        <v>1229</v>
      </c>
      <c r="H176" s="4"/>
      <c r="I176" s="4" t="s">
        <v>331</v>
      </c>
      <c r="J176" s="4"/>
      <c r="K176" s="4"/>
      <c r="L176" s="4"/>
      <c r="M176" s="4"/>
      <c r="N176" s="4"/>
      <c r="O176" s="4"/>
      <c r="P176" s="4"/>
      <c r="Q176" s="4"/>
      <c r="R176" s="4" t="s">
        <v>1230</v>
      </c>
      <c r="S176" s="7" t="s">
        <v>342</v>
      </c>
      <c r="T176" s="4">
        <v>777</v>
      </c>
      <c r="U176" s="8" t="s">
        <v>1231</v>
      </c>
      <c r="V176" s="4">
        <v>2006</v>
      </c>
      <c r="W176" t="s">
        <v>1232</v>
      </c>
      <c r="X176" t="s">
        <v>1233</v>
      </c>
      <c r="Y176" t="s">
        <v>1234</v>
      </c>
      <c r="Z176" s="10" t="s">
        <v>1235</v>
      </c>
      <c r="AA176" s="4"/>
      <c r="AB176" s="4"/>
      <c r="AC176" s="4" t="str">
        <f t="shared" si="8"/>
        <v>NP/A.777(2006)226</v>
      </c>
      <c r="AD176" s="4" t="str">
        <f t="shared" si="7"/>
        <v>W.C.Haxton.2006</v>
      </c>
      <c r="AE176" s="42" t="str">
        <f>IF(COUNTIF(EXFOR!G$28,"*"&amp;AC176&amp;"*")&gt;0,"○",IF(COUNTIF(EXFOR!J$28,"*"&amp;W176&amp;"*"&amp;V176)&gt;0,"△","×"))</f>
        <v>×</v>
      </c>
      <c r="AF176" s="4"/>
      <c r="AG176" s="4"/>
      <c r="AH176" s="4"/>
      <c r="AI176" s="9"/>
    </row>
    <row r="177" spans="1:35" ht="12">
      <c r="A177" s="4" t="str">
        <f aca="true" t="shared" si="11" ref="A177:A222">$A$176</f>
        <v>3He(3He,2p)4He</v>
      </c>
      <c r="B177" s="4">
        <f aca="true" t="shared" si="12" ref="B177:B222">$B$176</f>
        <v>2</v>
      </c>
      <c r="C177" s="4">
        <f aca="true" t="shared" si="13" ref="C177:C222">$C$176</f>
        <v>3</v>
      </c>
      <c r="D177" s="4" t="str">
        <f aca="true" t="shared" si="14" ref="D177:D222">$D$176</f>
        <v>3He</v>
      </c>
      <c r="E177" s="4" t="str">
        <f aca="true" t="shared" si="15" ref="E177:E222">$E$176</f>
        <v>2p</v>
      </c>
      <c r="F177" s="8" t="s">
        <v>1236</v>
      </c>
      <c r="G177" s="8" t="s">
        <v>1072</v>
      </c>
      <c r="H177" s="4"/>
      <c r="I177" s="4" t="s">
        <v>1309</v>
      </c>
      <c r="J177" s="4"/>
      <c r="K177" s="4"/>
      <c r="L177" s="4"/>
      <c r="M177" s="4"/>
      <c r="N177" s="4"/>
      <c r="O177" s="4"/>
      <c r="P177" s="4"/>
      <c r="Q177" s="4"/>
      <c r="R177" s="4" t="s">
        <v>1237</v>
      </c>
      <c r="S177" s="7" t="s">
        <v>1238</v>
      </c>
      <c r="T177" s="4" t="s">
        <v>1239</v>
      </c>
      <c r="U177" s="8" t="s">
        <v>1240</v>
      </c>
      <c r="V177" s="4">
        <v>2005</v>
      </c>
      <c r="W177" t="s">
        <v>1241</v>
      </c>
      <c r="X177" t="s">
        <v>1242</v>
      </c>
      <c r="Y177" t="s">
        <v>1243</v>
      </c>
      <c r="Z177" s="4"/>
      <c r="AA177" s="4"/>
      <c r="AB177" s="4"/>
      <c r="AC177" s="4" t="str">
        <f t="shared" si="8"/>
        <v>NP/B(Proc.Supp).S145(2005)33</v>
      </c>
      <c r="AD177" s="4" t="str">
        <f t="shared" si="7"/>
        <v>C.Broggini.2005</v>
      </c>
      <c r="AE177" s="42" t="str">
        <f>IF(COUNTIF(EXFOR!G$28,"*"&amp;AC177&amp;"*")&gt;0,"○",IF(COUNTIF(EXFOR!J$28,"*"&amp;W177&amp;"*"&amp;V177)&gt;0,"△","×"))</f>
        <v>×</v>
      </c>
      <c r="AF177" s="4"/>
      <c r="AG177" s="4"/>
      <c r="AH177" s="4"/>
      <c r="AI177" s="9"/>
    </row>
    <row r="178" spans="1:35" ht="12">
      <c r="A178" s="4" t="str">
        <f t="shared" si="11"/>
        <v>3He(3He,2p)4He</v>
      </c>
      <c r="B178" s="4">
        <f t="shared" si="12"/>
        <v>2</v>
      </c>
      <c r="C178" s="4">
        <f t="shared" si="13"/>
        <v>3</v>
      </c>
      <c r="D178" s="4" t="str">
        <f t="shared" si="14"/>
        <v>3He</v>
      </c>
      <c r="E178" s="4" t="str">
        <f t="shared" si="15"/>
        <v>2p</v>
      </c>
      <c r="F178" s="8" t="s">
        <v>376</v>
      </c>
      <c r="G178" s="8" t="s">
        <v>1229</v>
      </c>
      <c r="H178" s="4"/>
      <c r="I178" s="4" t="s">
        <v>1309</v>
      </c>
      <c r="J178" s="4"/>
      <c r="K178" s="4"/>
      <c r="L178" s="4"/>
      <c r="M178" s="4"/>
      <c r="N178" s="4"/>
      <c r="O178" s="4"/>
      <c r="P178" s="4"/>
      <c r="Q178" s="4"/>
      <c r="R178" s="4" t="s">
        <v>1244</v>
      </c>
      <c r="S178" s="7" t="s">
        <v>1238</v>
      </c>
      <c r="T178" s="4" t="s">
        <v>1245</v>
      </c>
      <c r="U178" s="8" t="s">
        <v>1246</v>
      </c>
      <c r="V178" s="4">
        <v>2005</v>
      </c>
      <c r="W178" t="s">
        <v>1241</v>
      </c>
      <c r="X178" t="s">
        <v>1247</v>
      </c>
      <c r="Y178" t="s">
        <v>1248</v>
      </c>
      <c r="Z178" s="10" t="s">
        <v>1249</v>
      </c>
      <c r="AA178" s="4"/>
      <c r="AB178" s="4"/>
      <c r="AC178" s="4" t="str">
        <f t="shared" si="8"/>
        <v>NP/B(Proc.Supp).S143(2005)60</v>
      </c>
      <c r="AD178" s="4" t="str">
        <f t="shared" si="7"/>
        <v>C.Broggini.2005</v>
      </c>
      <c r="AE178" s="42" t="str">
        <f>IF(COUNTIF(EXFOR!G$28,"*"&amp;AC178&amp;"*")&gt;0,"○",IF(COUNTIF(EXFOR!J$28,"*"&amp;W178&amp;"*"&amp;V178)&gt;0,"△","×"))</f>
        <v>×</v>
      </c>
      <c r="AF178" s="4"/>
      <c r="AG178" s="4"/>
      <c r="AH178" s="4"/>
      <c r="AI178" s="9"/>
    </row>
    <row r="179" spans="1:35" ht="14.25">
      <c r="A179" s="4" t="str">
        <f t="shared" si="11"/>
        <v>3He(3He,2p)4He</v>
      </c>
      <c r="B179" s="4">
        <f t="shared" si="12"/>
        <v>2</v>
      </c>
      <c r="C179" s="4">
        <f t="shared" si="13"/>
        <v>3</v>
      </c>
      <c r="D179" s="4" t="str">
        <f t="shared" si="14"/>
        <v>3He</v>
      </c>
      <c r="E179" s="4" t="str">
        <f t="shared" si="15"/>
        <v>2p</v>
      </c>
      <c r="F179" s="8" t="s">
        <v>1250</v>
      </c>
      <c r="G179" s="8" t="s">
        <v>1251</v>
      </c>
      <c r="H179" s="4" t="s">
        <v>1309</v>
      </c>
      <c r="I179" s="4" t="s">
        <v>1284</v>
      </c>
      <c r="J179" s="4"/>
      <c r="K179" s="4"/>
      <c r="L179" s="4"/>
      <c r="M179" s="4"/>
      <c r="N179" s="4"/>
      <c r="O179" s="4"/>
      <c r="P179" s="4"/>
      <c r="Q179" s="4"/>
      <c r="R179" s="4" t="s">
        <v>1252</v>
      </c>
      <c r="S179" s="7" t="s">
        <v>334</v>
      </c>
      <c r="T179" s="4">
        <v>69</v>
      </c>
      <c r="U179" s="8" t="s">
        <v>1253</v>
      </c>
      <c r="V179" s="4">
        <v>2004</v>
      </c>
      <c r="W179" t="s">
        <v>1254</v>
      </c>
      <c r="X179" t="s">
        <v>1255</v>
      </c>
      <c r="Y179" t="s">
        <v>1256</v>
      </c>
      <c r="Z179" s="10" t="s">
        <v>1257</v>
      </c>
      <c r="AA179" s="4"/>
      <c r="AB179" s="4"/>
      <c r="AC179" s="4" t="str">
        <f t="shared" si="8"/>
        <v>PR/C.69(2004)015802</v>
      </c>
      <c r="AD179" s="4" t="str">
        <f t="shared" si="7"/>
        <v>N.Kudomi.2004</v>
      </c>
      <c r="AE179" s="42" t="str">
        <f>IF(COUNTIF(EXFOR!G$28,"*"&amp;AC179&amp;"*")&gt;0,"○",IF(COUNTIF(EXFOR!J$28,"*"&amp;W179&amp;"*"&amp;V179)&gt;0,"△","×"))</f>
        <v>×</v>
      </c>
      <c r="AF179" s="4"/>
      <c r="AG179" s="4"/>
      <c r="AH179" s="4"/>
      <c r="AI179" s="9"/>
    </row>
    <row r="180" spans="1:35" ht="14.25">
      <c r="A180" s="4" t="str">
        <f t="shared" si="11"/>
        <v>3He(3He,2p)4He</v>
      </c>
      <c r="B180" s="4">
        <f t="shared" si="12"/>
        <v>2</v>
      </c>
      <c r="C180" s="4">
        <f t="shared" si="13"/>
        <v>3</v>
      </c>
      <c r="D180" s="4" t="str">
        <f t="shared" si="14"/>
        <v>3He</v>
      </c>
      <c r="E180" s="4" t="str">
        <f t="shared" si="15"/>
        <v>2p</v>
      </c>
      <c r="F180" s="8" t="s">
        <v>1250</v>
      </c>
      <c r="G180" s="8" t="s">
        <v>1251</v>
      </c>
      <c r="H180" s="4"/>
      <c r="I180" s="4" t="s">
        <v>1284</v>
      </c>
      <c r="J180" s="4" t="s">
        <v>1309</v>
      </c>
      <c r="K180" s="4"/>
      <c r="L180" s="4"/>
      <c r="M180" s="4"/>
      <c r="N180" s="4"/>
      <c r="O180" s="4"/>
      <c r="P180" s="4"/>
      <c r="Q180" s="4"/>
      <c r="R180" s="4" t="s">
        <v>1258</v>
      </c>
      <c r="S180" s="7" t="s">
        <v>342</v>
      </c>
      <c r="T180" s="4">
        <v>721</v>
      </c>
      <c r="U180" s="8" t="s">
        <v>1259</v>
      </c>
      <c r="V180" s="4">
        <v>2003</v>
      </c>
      <c r="W180" t="s">
        <v>1260</v>
      </c>
      <c r="X180" t="s">
        <v>1261</v>
      </c>
      <c r="Y180" t="s">
        <v>1262</v>
      </c>
      <c r="Z180" s="10" t="s">
        <v>1263</v>
      </c>
      <c r="AA180" s="4"/>
      <c r="AB180" s="4"/>
      <c r="AC180" s="4" t="str">
        <f t="shared" si="8"/>
        <v>NP/A.721(2003)1015c</v>
      </c>
      <c r="AD180" s="4" t="str">
        <f t="shared" si="7"/>
        <v>T.Itahashi.2003</v>
      </c>
      <c r="AE180" s="42" t="str">
        <f>IF(COUNTIF(EXFOR!G$28,"*"&amp;AC180&amp;"*")&gt;0,"○",IF(COUNTIF(EXFOR!J$28,"*"&amp;W180&amp;"*"&amp;V180)&gt;0,"△","×"))</f>
        <v>×</v>
      </c>
      <c r="AF180" s="4"/>
      <c r="AG180" s="4"/>
      <c r="AH180" s="4"/>
      <c r="AI180" s="9"/>
    </row>
    <row r="181" spans="1:35" ht="14.25">
      <c r="A181" s="4" t="str">
        <f t="shared" si="11"/>
        <v>3He(3He,2p)4He</v>
      </c>
      <c r="B181" s="4">
        <f t="shared" si="12"/>
        <v>2</v>
      </c>
      <c r="C181" s="4">
        <f t="shared" si="13"/>
        <v>3</v>
      </c>
      <c r="D181" s="4" t="str">
        <f t="shared" si="14"/>
        <v>3He</v>
      </c>
      <c r="E181" s="4" t="str">
        <f t="shared" si="15"/>
        <v>2p</v>
      </c>
      <c r="F181" s="8" t="s">
        <v>1264</v>
      </c>
      <c r="G181" s="8" t="s">
        <v>1265</v>
      </c>
      <c r="H181" s="4" t="s">
        <v>1309</v>
      </c>
      <c r="I181" s="4" t="s">
        <v>1284</v>
      </c>
      <c r="J181" s="4"/>
      <c r="K181" s="4"/>
      <c r="L181" s="4"/>
      <c r="M181" s="4"/>
      <c r="N181" s="4"/>
      <c r="O181" s="4"/>
      <c r="P181" s="4"/>
      <c r="Q181" s="4"/>
      <c r="R181" s="4" t="s">
        <v>1266</v>
      </c>
      <c r="S181" s="7" t="s">
        <v>342</v>
      </c>
      <c r="T181" s="4">
        <v>718</v>
      </c>
      <c r="U181" s="8" t="s">
        <v>1267</v>
      </c>
      <c r="V181" s="4">
        <v>2003</v>
      </c>
      <c r="W181" t="s">
        <v>1260</v>
      </c>
      <c r="X181" t="s">
        <v>1268</v>
      </c>
      <c r="Y181" t="s">
        <v>1269</v>
      </c>
      <c r="Z181" s="10" t="s">
        <v>1270</v>
      </c>
      <c r="AA181" s="4"/>
      <c r="AB181" s="4"/>
      <c r="AC181" s="4" t="str">
        <f t="shared" si="8"/>
        <v>NP/A.718(2003)466c</v>
      </c>
      <c r="AD181" s="4" t="str">
        <f t="shared" si="7"/>
        <v>T.Itahashi.2003</v>
      </c>
      <c r="AE181" s="42" t="str">
        <f>IF(COUNTIF(EXFOR!G$28,"*"&amp;AC181&amp;"*")&gt;0,"○",IF(COUNTIF(EXFOR!J$28,"*"&amp;W181&amp;"*"&amp;V181)&gt;0,"△","×"))</f>
        <v>×</v>
      </c>
      <c r="AF181" s="4"/>
      <c r="AG181" s="4"/>
      <c r="AH181" s="4"/>
      <c r="AI181" s="9"/>
    </row>
    <row r="182" spans="1:35" ht="14.25">
      <c r="A182" s="4" t="str">
        <f t="shared" si="11"/>
        <v>3He(3He,2p)4He</v>
      </c>
      <c r="B182" s="4">
        <f t="shared" si="12"/>
        <v>2</v>
      </c>
      <c r="C182" s="4">
        <f t="shared" si="13"/>
        <v>3</v>
      </c>
      <c r="D182" s="4" t="str">
        <f t="shared" si="14"/>
        <v>3He</v>
      </c>
      <c r="E182" s="4" t="str">
        <f t="shared" si="15"/>
        <v>2p</v>
      </c>
      <c r="F182" s="8" t="s">
        <v>1271</v>
      </c>
      <c r="G182" s="8" t="s">
        <v>1272</v>
      </c>
      <c r="H182" s="4" t="s">
        <v>1309</v>
      </c>
      <c r="I182" s="4" t="s">
        <v>1284</v>
      </c>
      <c r="J182" s="4"/>
      <c r="K182" s="4"/>
      <c r="L182" s="4"/>
      <c r="M182" s="4"/>
      <c r="N182" s="4"/>
      <c r="O182" s="4"/>
      <c r="P182" s="4"/>
      <c r="Q182" s="4"/>
      <c r="R182" s="4" t="s">
        <v>1273</v>
      </c>
      <c r="S182" s="7" t="s">
        <v>1274</v>
      </c>
      <c r="T182" s="4"/>
      <c r="U182" s="8"/>
      <c r="V182" s="4">
        <v>2002</v>
      </c>
      <c r="W182" t="s">
        <v>1260</v>
      </c>
      <c r="X182" t="s">
        <v>1275</v>
      </c>
      <c r="Y182" t="s">
        <v>1276</v>
      </c>
      <c r="Z182" s="4"/>
      <c r="AA182" s="4"/>
      <c r="AB182" s="4"/>
      <c r="AC182" s="4" t="str">
        <f t="shared" si="8"/>
        <v>Proc.Inter.Nuclear Physics Conference, Berkeley, California, 30 July - 3 August 2001, E.Norman, L.Schroeder, G.Wozniak, Eds., p.446 (2002); AIP Conf.Proc. 610 (2002).(2002)</v>
      </c>
      <c r="AD182" s="4" t="str">
        <f t="shared" si="7"/>
        <v>T.Itahashi.2002</v>
      </c>
      <c r="AE182" s="42" t="str">
        <f>IF(COUNTIF(EXFOR!G$28,"*"&amp;AC182&amp;"*")&gt;0,"○",IF(COUNTIF(EXFOR!J$28,"*"&amp;W182&amp;"*"&amp;V182)&gt;0,"△","×"))</f>
        <v>×</v>
      </c>
      <c r="AF182" s="4"/>
      <c r="AG182" s="4"/>
      <c r="AH182" s="4"/>
      <c r="AI182" s="9"/>
    </row>
    <row r="183" spans="1:35" ht="14.25">
      <c r="A183" s="4" t="str">
        <f t="shared" si="11"/>
        <v>3He(3He,2p)4He</v>
      </c>
      <c r="B183" s="4">
        <f t="shared" si="12"/>
        <v>2</v>
      </c>
      <c r="C183" s="4">
        <f t="shared" si="13"/>
        <v>3</v>
      </c>
      <c r="D183" s="4" t="str">
        <f t="shared" si="14"/>
        <v>3He</v>
      </c>
      <c r="E183" s="4" t="str">
        <f t="shared" si="15"/>
        <v>2p</v>
      </c>
      <c r="F183" s="8"/>
      <c r="G183" s="8" t="s">
        <v>1323</v>
      </c>
      <c r="H183" s="4"/>
      <c r="I183" s="4" t="s">
        <v>333</v>
      </c>
      <c r="J183" s="4"/>
      <c r="K183" s="4"/>
      <c r="L183" s="4"/>
      <c r="M183" s="4"/>
      <c r="N183" s="4"/>
      <c r="O183" s="4"/>
      <c r="P183" s="4"/>
      <c r="Q183" s="4"/>
      <c r="R183" s="4" t="s">
        <v>1277</v>
      </c>
      <c r="S183" s="7" t="s">
        <v>334</v>
      </c>
      <c r="T183" s="4">
        <v>63</v>
      </c>
      <c r="U183" s="8" t="s">
        <v>1278</v>
      </c>
      <c r="V183" s="4">
        <v>2001</v>
      </c>
      <c r="W183" t="s">
        <v>1279</v>
      </c>
      <c r="X183" t="s">
        <v>1280</v>
      </c>
      <c r="Y183" t="s">
        <v>1281</v>
      </c>
      <c r="Z183" s="10" t="s">
        <v>627</v>
      </c>
      <c r="AA183" s="4"/>
      <c r="AB183" s="4"/>
      <c r="AC183" s="4" t="str">
        <f t="shared" si="8"/>
        <v>PR/C.63(2001)064604</v>
      </c>
      <c r="AD183" s="4" t="str">
        <f t="shared" si="7"/>
        <v>V.Vasilevsky.2001</v>
      </c>
      <c r="AE183" s="42" t="str">
        <f>IF(COUNTIF(EXFOR!G$28,"*"&amp;AC183&amp;"*")&gt;0,"○",IF(COUNTIF(EXFOR!J$28,"*"&amp;W183&amp;"*"&amp;V183)&gt;0,"△","×"))</f>
        <v>×</v>
      </c>
      <c r="AF183" s="4"/>
      <c r="AG183" s="4"/>
      <c r="AH183" s="4"/>
      <c r="AI183" s="9"/>
    </row>
    <row r="184" spans="1:35" ht="14.25">
      <c r="A184" s="4" t="str">
        <f t="shared" si="11"/>
        <v>3He(3He,2p)4He</v>
      </c>
      <c r="B184" s="4">
        <f t="shared" si="12"/>
        <v>2</v>
      </c>
      <c r="C184" s="4">
        <f t="shared" si="13"/>
        <v>3</v>
      </c>
      <c r="D184" s="4" t="str">
        <f t="shared" si="14"/>
        <v>3He</v>
      </c>
      <c r="E184" s="4" t="str">
        <f t="shared" si="15"/>
        <v>2p</v>
      </c>
      <c r="F184" s="8" t="s">
        <v>346</v>
      </c>
      <c r="G184" s="8"/>
      <c r="H184" s="7" t="s">
        <v>333</v>
      </c>
      <c r="I184" s="4"/>
      <c r="J184" s="4"/>
      <c r="K184" s="4"/>
      <c r="L184" s="4"/>
      <c r="M184" s="4"/>
      <c r="N184" s="4"/>
      <c r="O184" s="4"/>
      <c r="P184" s="4"/>
      <c r="Q184" s="4"/>
      <c r="R184" s="4" t="s">
        <v>628</v>
      </c>
      <c r="S184" s="7" t="s">
        <v>342</v>
      </c>
      <c r="T184" s="4">
        <v>688</v>
      </c>
      <c r="U184" s="8" t="s">
        <v>629</v>
      </c>
      <c r="V184" s="4">
        <v>2001</v>
      </c>
      <c r="W184" t="s">
        <v>630</v>
      </c>
      <c r="X184" t="s">
        <v>631</v>
      </c>
      <c r="Y184" t="s">
        <v>632</v>
      </c>
      <c r="Z184" s="10" t="s">
        <v>633</v>
      </c>
      <c r="AA184" s="4"/>
      <c r="AB184" s="4"/>
      <c r="AC184" s="4" t="str">
        <f t="shared" si="8"/>
        <v>NP/A.688(2001)572c</v>
      </c>
      <c r="AD184" s="4" t="str">
        <f t="shared" si="7"/>
        <v>P.G.Prada Moroni.2001</v>
      </c>
      <c r="AE184" s="42" t="str">
        <f>IF(COUNTIF(EXFOR!G$28,"*"&amp;AC184&amp;"*")&gt;0,"○",IF(COUNTIF(EXFOR!J$28,"*"&amp;W184&amp;"*"&amp;V184)&gt;0,"△","×"))</f>
        <v>×</v>
      </c>
      <c r="AF184" s="4"/>
      <c r="AG184" s="4"/>
      <c r="AH184" s="4"/>
      <c r="AI184" s="9"/>
    </row>
    <row r="185" spans="1:35" ht="12">
      <c r="A185" s="4" t="str">
        <f t="shared" si="11"/>
        <v>3He(3He,2p)4He</v>
      </c>
      <c r="B185" s="4">
        <f t="shared" si="12"/>
        <v>2</v>
      </c>
      <c r="C185" s="4">
        <f t="shared" si="13"/>
        <v>3</v>
      </c>
      <c r="D185" s="4" t="str">
        <f t="shared" si="14"/>
        <v>3He</v>
      </c>
      <c r="E185" s="4" t="str">
        <f t="shared" si="15"/>
        <v>2p</v>
      </c>
      <c r="F185" s="8" t="s">
        <v>387</v>
      </c>
      <c r="G185" s="8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 t="s">
        <v>634</v>
      </c>
      <c r="S185" s="7" t="s">
        <v>334</v>
      </c>
      <c r="T185" s="4">
        <v>63</v>
      </c>
      <c r="U185" s="8" t="s">
        <v>635</v>
      </c>
      <c r="V185" s="4">
        <v>2001</v>
      </c>
      <c r="W185" t="s">
        <v>636</v>
      </c>
      <c r="X185" t="s">
        <v>636</v>
      </c>
      <c r="Y185" t="s">
        <v>637</v>
      </c>
      <c r="Z185" s="10" t="s">
        <v>638</v>
      </c>
      <c r="AA185" s="4"/>
      <c r="AB185" s="4"/>
      <c r="AC185" s="4" t="str">
        <f t="shared" si="8"/>
        <v>PR/C.63(2001)045801</v>
      </c>
      <c r="AD185" s="4" t="str">
        <f t="shared" si="7"/>
        <v>T.E.Liolios.2001</v>
      </c>
      <c r="AE185" s="42" t="str">
        <f>IF(COUNTIF(EXFOR!G$28,"*"&amp;AC185&amp;"*")&gt;0,"○",IF(COUNTIF(EXFOR!J$28,"*"&amp;W185&amp;"*"&amp;V185)&gt;0,"△","×"))</f>
        <v>×</v>
      </c>
      <c r="AF185" s="4"/>
      <c r="AG185" s="4"/>
      <c r="AH185" s="4"/>
      <c r="AI185" s="9"/>
    </row>
    <row r="186" spans="1:35" ht="12">
      <c r="A186" s="4" t="str">
        <f t="shared" si="11"/>
        <v>3He(3He,2p)4He</v>
      </c>
      <c r="B186" s="4">
        <f t="shared" si="12"/>
        <v>2</v>
      </c>
      <c r="C186" s="4">
        <f t="shared" si="13"/>
        <v>3</v>
      </c>
      <c r="D186" s="4" t="str">
        <f t="shared" si="14"/>
        <v>3He</v>
      </c>
      <c r="E186" s="4" t="str">
        <f t="shared" si="15"/>
        <v>2p</v>
      </c>
      <c r="F186" s="8" t="s">
        <v>639</v>
      </c>
      <c r="G186" s="8" t="s">
        <v>640</v>
      </c>
      <c r="H186" s="4" t="s">
        <v>1309</v>
      </c>
      <c r="I186" s="4"/>
      <c r="J186" s="4"/>
      <c r="K186" s="4"/>
      <c r="L186" s="4"/>
      <c r="M186" s="4"/>
      <c r="N186" s="4"/>
      <c r="O186" s="4"/>
      <c r="P186" s="4"/>
      <c r="Q186" s="4"/>
      <c r="R186" s="4" t="s">
        <v>641</v>
      </c>
      <c r="S186" s="7" t="s">
        <v>342</v>
      </c>
      <c r="T186" s="4">
        <v>688</v>
      </c>
      <c r="U186" s="8" t="s">
        <v>642</v>
      </c>
      <c r="V186" s="4">
        <v>2001</v>
      </c>
      <c r="W186" t="s">
        <v>643</v>
      </c>
      <c r="X186" t="s">
        <v>644</v>
      </c>
      <c r="Y186" t="s">
        <v>645</v>
      </c>
      <c r="Z186" s="10" t="s">
        <v>646</v>
      </c>
      <c r="AA186" s="4"/>
      <c r="AB186" s="4"/>
      <c r="AC186" s="4" t="str">
        <f t="shared" si="8"/>
        <v>NP/A.688(2001)267c</v>
      </c>
      <c r="AD186" s="4" t="str">
        <f t="shared" si="7"/>
        <v>M.Junker.2001</v>
      </c>
      <c r="AE186" s="42" t="str">
        <f>IF(COUNTIF(EXFOR!G$28,"*"&amp;AC186&amp;"*")&gt;0,"○",IF(COUNTIF(EXFOR!J$28,"*"&amp;W186&amp;"*"&amp;V186)&gt;0,"△","×"))</f>
        <v>×</v>
      </c>
      <c r="AF186" s="4"/>
      <c r="AG186" s="4"/>
      <c r="AH186" s="4"/>
      <c r="AI186" s="9"/>
    </row>
    <row r="187" spans="1:35" ht="14.25">
      <c r="A187" s="4" t="str">
        <f t="shared" si="11"/>
        <v>3He(3He,2p)4He</v>
      </c>
      <c r="B187" s="4">
        <f t="shared" si="12"/>
        <v>2</v>
      </c>
      <c r="C187" s="4">
        <f t="shared" si="13"/>
        <v>3</v>
      </c>
      <c r="D187" s="4" t="str">
        <f t="shared" si="14"/>
        <v>3He</v>
      </c>
      <c r="E187" s="4" t="str">
        <f t="shared" si="15"/>
        <v>2p</v>
      </c>
      <c r="F187" s="8" t="s">
        <v>346</v>
      </c>
      <c r="G187" s="8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 t="s">
        <v>647</v>
      </c>
      <c r="S187" s="7" t="s">
        <v>342</v>
      </c>
      <c r="T187" s="4">
        <v>688</v>
      </c>
      <c r="U187" s="8" t="s">
        <v>648</v>
      </c>
      <c r="V187" s="4">
        <v>2001</v>
      </c>
      <c r="W187" t="s">
        <v>649</v>
      </c>
      <c r="X187" t="s">
        <v>650</v>
      </c>
      <c r="Y187" t="s">
        <v>651</v>
      </c>
      <c r="Z187" s="10" t="s">
        <v>652</v>
      </c>
      <c r="AA187" s="4"/>
      <c r="AB187" s="4"/>
      <c r="AC187" s="4" t="str">
        <f t="shared" si="8"/>
        <v>NP/A.688(2001)530c</v>
      </c>
      <c r="AD187" s="4" t="str">
        <f t="shared" si="7"/>
        <v>D.Galli.2001</v>
      </c>
      <c r="AE187" s="42" t="str">
        <f>IF(COUNTIF(EXFOR!G$28,"*"&amp;AC187&amp;"*")&gt;0,"○",IF(COUNTIF(EXFOR!J$28,"*"&amp;W187&amp;"*"&amp;V187)&gt;0,"△","×"))</f>
        <v>×</v>
      </c>
      <c r="AF187" s="4"/>
      <c r="AG187" s="4"/>
      <c r="AH187" s="4"/>
      <c r="AI187" s="9"/>
    </row>
    <row r="188" spans="1:35" ht="12">
      <c r="A188" s="4" t="str">
        <f t="shared" si="11"/>
        <v>3He(3He,2p)4He</v>
      </c>
      <c r="B188" s="4">
        <f t="shared" si="12"/>
        <v>2</v>
      </c>
      <c r="C188" s="4">
        <f t="shared" si="13"/>
        <v>3</v>
      </c>
      <c r="D188" s="4" t="str">
        <f t="shared" si="14"/>
        <v>3He</v>
      </c>
      <c r="E188" s="4" t="str">
        <f t="shared" si="15"/>
        <v>2p</v>
      </c>
      <c r="F188" s="8" t="s">
        <v>387</v>
      </c>
      <c r="G188" s="8"/>
      <c r="H188" s="4"/>
      <c r="I188" s="4"/>
      <c r="J188" s="4" t="s">
        <v>333</v>
      </c>
      <c r="K188" s="4"/>
      <c r="L188" s="4"/>
      <c r="M188" s="4"/>
      <c r="N188" s="4"/>
      <c r="O188" s="4"/>
      <c r="P188" s="4"/>
      <c r="Q188" s="4"/>
      <c r="R188" s="4" t="s">
        <v>653</v>
      </c>
      <c r="S188" s="7" t="s">
        <v>334</v>
      </c>
      <c r="T188" s="4">
        <v>61</v>
      </c>
      <c r="U188" s="8" t="s">
        <v>654</v>
      </c>
      <c r="V188" s="4">
        <v>2000</v>
      </c>
      <c r="W188" s="24" t="s">
        <v>636</v>
      </c>
      <c r="X188" s="25" t="s">
        <v>636</v>
      </c>
      <c r="Y188" t="s">
        <v>655</v>
      </c>
      <c r="Z188" s="10" t="s">
        <v>656</v>
      </c>
      <c r="AA188" s="4"/>
      <c r="AB188" s="4"/>
      <c r="AC188" s="4" t="str">
        <f t="shared" si="8"/>
        <v>PR/C.61(2000)055802</v>
      </c>
      <c r="AD188" s="4" t="str">
        <f t="shared" si="7"/>
        <v>T.E.Liolios.2000</v>
      </c>
      <c r="AE188" s="42" t="str">
        <f>IF(COUNTIF(EXFOR!G$28,"*"&amp;AC188&amp;"*")&gt;0,"○",IF(COUNTIF(EXFOR!J$28,"*"&amp;W188&amp;"*"&amp;V188)&gt;0,"△","×"))</f>
        <v>×</v>
      </c>
      <c r="AF188" s="4"/>
      <c r="AG188" s="4"/>
      <c r="AH188" s="4"/>
      <c r="AI188" s="9"/>
    </row>
    <row r="189" spans="1:35" ht="12">
      <c r="A189" s="4" t="str">
        <f t="shared" si="11"/>
        <v>3He(3He,2p)4He</v>
      </c>
      <c r="B189" s="4">
        <f t="shared" si="12"/>
        <v>2</v>
      </c>
      <c r="C189" s="4">
        <f t="shared" si="13"/>
        <v>3</v>
      </c>
      <c r="D189" s="4" t="str">
        <f t="shared" si="14"/>
        <v>3He</v>
      </c>
      <c r="E189" s="4" t="str">
        <f t="shared" si="15"/>
        <v>2p</v>
      </c>
      <c r="F189" s="8" t="s">
        <v>1236</v>
      </c>
      <c r="G189" s="8" t="s">
        <v>657</v>
      </c>
      <c r="H189" s="4"/>
      <c r="I189" s="4" t="s">
        <v>1309</v>
      </c>
      <c r="J189" s="4"/>
      <c r="K189" s="4"/>
      <c r="L189" s="4"/>
      <c r="M189" s="4"/>
      <c r="N189" s="4"/>
      <c r="O189" s="4"/>
      <c r="P189" s="4"/>
      <c r="Q189" s="4"/>
      <c r="R189" s="4" t="s">
        <v>658</v>
      </c>
      <c r="S189" s="7" t="s">
        <v>659</v>
      </c>
      <c r="T189" s="4">
        <v>654</v>
      </c>
      <c r="U189" s="8" t="s">
        <v>660</v>
      </c>
      <c r="V189" s="4">
        <v>1999</v>
      </c>
      <c r="W189" t="s">
        <v>661</v>
      </c>
      <c r="X189" t="s">
        <v>662</v>
      </c>
      <c r="Y189" t="s">
        <v>663</v>
      </c>
      <c r="Z189" s="10" t="s">
        <v>445</v>
      </c>
      <c r="AA189" s="4"/>
      <c r="AB189" s="4"/>
      <c r="AC189" s="4" t="str">
        <f t="shared" si="8"/>
        <v>NP/A(Supplement).654(1999)920c</v>
      </c>
      <c r="AD189" s="4" t="str">
        <f t="shared" si="7"/>
        <v>P.Prati.1999</v>
      </c>
      <c r="AE189" s="42" t="str">
        <f>IF(COUNTIF(EXFOR!G$28,"*"&amp;AC189&amp;"*")&gt;0,"○",IF(COUNTIF(EXFOR!J$28,"*"&amp;W189&amp;"*"&amp;V189)&gt;0,"△","×"))</f>
        <v>×</v>
      </c>
      <c r="AF189" s="4"/>
      <c r="AG189" s="4"/>
      <c r="AH189" s="4"/>
      <c r="AI189" s="9"/>
    </row>
    <row r="190" spans="1:35" ht="14.25">
      <c r="A190" s="4" t="str">
        <f t="shared" si="11"/>
        <v>3He(3He,2p)4He</v>
      </c>
      <c r="B190" s="4">
        <f t="shared" si="12"/>
        <v>2</v>
      </c>
      <c r="C190" s="4">
        <f t="shared" si="13"/>
        <v>3</v>
      </c>
      <c r="D190" s="4" t="str">
        <f t="shared" si="14"/>
        <v>3He</v>
      </c>
      <c r="E190" s="4" t="str">
        <f t="shared" si="15"/>
        <v>2p</v>
      </c>
      <c r="F190" s="8"/>
      <c r="G190" s="8" t="s">
        <v>446</v>
      </c>
      <c r="H190" s="4"/>
      <c r="I190" s="4" t="s">
        <v>333</v>
      </c>
      <c r="J190" s="4"/>
      <c r="K190" s="4"/>
      <c r="L190" s="4"/>
      <c r="M190" s="4"/>
      <c r="N190" s="4"/>
      <c r="O190" s="4"/>
      <c r="P190" s="4"/>
      <c r="Q190" s="4"/>
      <c r="R190" s="4" t="s">
        <v>447</v>
      </c>
      <c r="S190" s="7" t="s">
        <v>342</v>
      </c>
      <c r="T190" s="4">
        <v>646</v>
      </c>
      <c r="U190" s="8" t="s">
        <v>448</v>
      </c>
      <c r="V190" s="4">
        <v>1999</v>
      </c>
      <c r="W190" t="s">
        <v>449</v>
      </c>
      <c r="X190" t="s">
        <v>450</v>
      </c>
      <c r="Y190" t="s">
        <v>451</v>
      </c>
      <c r="Z190" s="10" t="s">
        <v>452</v>
      </c>
      <c r="AA190" s="4"/>
      <c r="AB190" s="4"/>
      <c r="AC190" s="4" t="str">
        <f t="shared" si="8"/>
        <v>NP/A.646(1999)387</v>
      </c>
      <c r="AD190" s="4" t="str">
        <f t="shared" si="7"/>
        <v>A.Csoto.1999</v>
      </c>
      <c r="AE190" s="42" t="str">
        <f>IF(COUNTIF(EXFOR!G$28,"*"&amp;AC190&amp;"*")&gt;0,"○",IF(COUNTIF(EXFOR!J$28,"*"&amp;W190&amp;"*"&amp;V190)&gt;0,"△","×"))</f>
        <v>×</v>
      </c>
      <c r="AF190" s="4"/>
      <c r="AG190" s="4"/>
      <c r="AH190" s="4"/>
      <c r="AI190" s="9"/>
    </row>
    <row r="191" spans="1:35" ht="14.25">
      <c r="A191" s="4" t="str">
        <f t="shared" si="11"/>
        <v>3He(3He,2p)4He</v>
      </c>
      <c r="B191" s="4">
        <f t="shared" si="12"/>
        <v>2</v>
      </c>
      <c r="C191" s="4">
        <f t="shared" si="13"/>
        <v>3</v>
      </c>
      <c r="D191" s="4" t="str">
        <f t="shared" si="14"/>
        <v>3He</v>
      </c>
      <c r="E191" s="4" t="str">
        <f t="shared" si="15"/>
        <v>2p</v>
      </c>
      <c r="F191" s="8" t="s">
        <v>639</v>
      </c>
      <c r="G191" s="8" t="s">
        <v>453</v>
      </c>
      <c r="H191" s="4" t="s">
        <v>1309</v>
      </c>
      <c r="I191" s="4" t="s">
        <v>1309</v>
      </c>
      <c r="J191" s="4"/>
      <c r="K191" s="4"/>
      <c r="L191" s="4"/>
      <c r="M191" s="4"/>
      <c r="N191" s="4"/>
      <c r="O191" s="4"/>
      <c r="P191" s="4"/>
      <c r="Q191" s="4"/>
      <c r="R191" s="4" t="s">
        <v>454</v>
      </c>
      <c r="S191" s="7" t="s">
        <v>383</v>
      </c>
      <c r="T191" s="4">
        <v>82</v>
      </c>
      <c r="U191" s="8" t="s">
        <v>455</v>
      </c>
      <c r="V191" s="4">
        <v>1999</v>
      </c>
      <c r="W191" t="s">
        <v>456</v>
      </c>
      <c r="X191" t="s">
        <v>457</v>
      </c>
      <c r="Y191" t="s">
        <v>458</v>
      </c>
      <c r="Z191" s="10" t="s">
        <v>459</v>
      </c>
      <c r="AA191" s="4"/>
      <c r="AB191" s="4"/>
      <c r="AC191" s="4" t="str">
        <f t="shared" si="8"/>
        <v>PRL.82(1999)5205</v>
      </c>
      <c r="AD191" s="4" t="str">
        <f t="shared" si="7"/>
        <v>R.Bonetti.1999</v>
      </c>
      <c r="AE191" s="42" t="str">
        <f>IF(COUNTIF(EXFOR!G$28,"*"&amp;AC191&amp;"*")&gt;0,"○",IF(COUNTIF(EXFOR!J$28,"*"&amp;W191&amp;"*"&amp;V191)&gt;0,"△","×"))</f>
        <v>×</v>
      </c>
      <c r="AF191" s="4"/>
      <c r="AG191" s="4"/>
      <c r="AH191" s="4"/>
      <c r="AI191" s="9"/>
    </row>
    <row r="192" spans="1:35" ht="14.25">
      <c r="A192" s="4" t="str">
        <f t="shared" si="11"/>
        <v>3He(3He,2p)4He</v>
      </c>
      <c r="B192" s="4">
        <f t="shared" si="12"/>
        <v>2</v>
      </c>
      <c r="C192" s="4">
        <f t="shared" si="13"/>
        <v>3</v>
      </c>
      <c r="D192" s="4" t="str">
        <f t="shared" si="14"/>
        <v>3He</v>
      </c>
      <c r="E192" s="4" t="str">
        <f t="shared" si="15"/>
        <v>2p</v>
      </c>
      <c r="F192" s="8" t="s">
        <v>460</v>
      </c>
      <c r="G192" s="8" t="s">
        <v>461</v>
      </c>
      <c r="H192" s="4" t="s">
        <v>1309</v>
      </c>
      <c r="I192" s="4" t="s">
        <v>1284</v>
      </c>
      <c r="J192" s="4"/>
      <c r="K192" s="4"/>
      <c r="L192" s="4"/>
      <c r="M192" s="4"/>
      <c r="N192" s="4"/>
      <c r="O192" s="4"/>
      <c r="P192" s="4"/>
      <c r="Q192" s="4"/>
      <c r="R192" s="4" t="s">
        <v>462</v>
      </c>
      <c r="S192" s="7" t="s">
        <v>334</v>
      </c>
      <c r="T192" s="4">
        <v>57</v>
      </c>
      <c r="U192" s="8" t="s">
        <v>463</v>
      </c>
      <c r="V192" s="4">
        <v>1998</v>
      </c>
      <c r="W192" t="s">
        <v>643</v>
      </c>
      <c r="X192" t="s">
        <v>464</v>
      </c>
      <c r="Y192" t="s">
        <v>465</v>
      </c>
      <c r="Z192" s="10" t="s">
        <v>466</v>
      </c>
      <c r="AA192" s="4"/>
      <c r="AB192" s="4"/>
      <c r="AC192" s="4" t="str">
        <f t="shared" si="8"/>
        <v>PR/C.57(1998)2700</v>
      </c>
      <c r="AD192" s="4" t="str">
        <f t="shared" si="7"/>
        <v>M.Junker.1998</v>
      </c>
      <c r="AE192" s="42" t="str">
        <f>IF(COUNTIF(EXFOR!G$28,"*"&amp;AC192&amp;"*")&gt;0,"○",IF(COUNTIF(EXFOR!J$28,"*"&amp;W192&amp;"*"&amp;V192)&gt;0,"△","×"))</f>
        <v>×</v>
      </c>
      <c r="AF192" s="4"/>
      <c r="AG192" s="4"/>
      <c r="AH192" s="4"/>
      <c r="AI192" s="9"/>
    </row>
    <row r="193" spans="1:35" ht="14.25">
      <c r="A193" s="4" t="str">
        <f t="shared" si="11"/>
        <v>3He(3He,2p)4He</v>
      </c>
      <c r="B193" s="4">
        <f t="shared" si="12"/>
        <v>2</v>
      </c>
      <c r="C193" s="4">
        <f t="shared" si="13"/>
        <v>3</v>
      </c>
      <c r="D193" s="4" t="str">
        <f t="shared" si="14"/>
        <v>3He</v>
      </c>
      <c r="E193" s="4" t="str">
        <f t="shared" si="15"/>
        <v>2p</v>
      </c>
      <c r="F193" s="8" t="s">
        <v>467</v>
      </c>
      <c r="G193" s="8"/>
      <c r="H193" s="4" t="s">
        <v>1309</v>
      </c>
      <c r="I193" s="4" t="s">
        <v>1284</v>
      </c>
      <c r="J193" s="4"/>
      <c r="K193" s="4"/>
      <c r="L193" s="4"/>
      <c r="M193" s="4"/>
      <c r="N193" s="4"/>
      <c r="O193" s="4"/>
      <c r="P193" s="4"/>
      <c r="Q193" s="4"/>
      <c r="R193" s="4" t="s">
        <v>468</v>
      </c>
      <c r="S193" s="7" t="s">
        <v>469</v>
      </c>
      <c r="T193" s="4"/>
      <c r="U193" s="8"/>
      <c r="V193" s="4">
        <v>1998</v>
      </c>
      <c r="W193" t="s">
        <v>470</v>
      </c>
      <c r="X193" t="s">
        <v>471</v>
      </c>
      <c r="Y193" t="s">
        <v>472</v>
      </c>
      <c r="Z193" s="4"/>
      <c r="AA193" s="4"/>
      <c r="AB193" s="4"/>
      <c r="AC193" s="4" t="str">
        <f t="shared" si="8"/>
        <v>Proc.Intern.Symposium on Nuclear Astrophysics, Nuclei in the Cosmos V, Volos, Greece, July 6-11, 1998, N.Prantzos, S.Harissopulos, Eds., Editions Frontieres, Paris, p.397 (1998).(1998)</v>
      </c>
      <c r="AD193" s="4" t="str">
        <f t="shared" si="7"/>
        <v>A.D'Alessandro.1998</v>
      </c>
      <c r="AE193" s="42" t="str">
        <f>IF(COUNTIF(EXFOR!G$28,"*"&amp;AC193&amp;"*")&gt;0,"○",IF(COUNTIF(EXFOR!J$28,"*"&amp;W193&amp;"*"&amp;V193)&gt;0,"△","×"))</f>
        <v>×</v>
      </c>
      <c r="AF193" s="4"/>
      <c r="AG193" s="4"/>
      <c r="AH193" s="4"/>
      <c r="AI193" s="9"/>
    </row>
    <row r="194" spans="1:35" ht="12">
      <c r="A194" s="4" t="str">
        <f t="shared" si="11"/>
        <v>3He(3He,2p)4He</v>
      </c>
      <c r="B194" s="4">
        <f t="shared" si="12"/>
        <v>2</v>
      </c>
      <c r="C194" s="4">
        <f t="shared" si="13"/>
        <v>3</v>
      </c>
      <c r="D194" s="4" t="str">
        <f t="shared" si="14"/>
        <v>3He</v>
      </c>
      <c r="E194" s="4" t="str">
        <f t="shared" si="15"/>
        <v>2p</v>
      </c>
      <c r="F194" s="8"/>
      <c r="G194" s="8" t="s">
        <v>1316</v>
      </c>
      <c r="H194" s="4"/>
      <c r="I194" s="4" t="s">
        <v>331</v>
      </c>
      <c r="J194" s="4"/>
      <c r="K194" s="4"/>
      <c r="L194" s="4"/>
      <c r="M194" s="4"/>
      <c r="N194" s="4"/>
      <c r="O194" s="4"/>
      <c r="P194" s="4"/>
      <c r="Q194" s="4"/>
      <c r="R194" s="4" t="s">
        <v>473</v>
      </c>
      <c r="S194" s="7" t="s">
        <v>342</v>
      </c>
      <c r="T194" s="4">
        <v>639</v>
      </c>
      <c r="U194" s="8" t="s">
        <v>474</v>
      </c>
      <c r="V194" s="4">
        <v>1998</v>
      </c>
      <c r="W194" t="s">
        <v>475</v>
      </c>
      <c r="X194" t="s">
        <v>476</v>
      </c>
      <c r="Y194" t="s">
        <v>477</v>
      </c>
      <c r="Z194" s="10" t="s">
        <v>478</v>
      </c>
      <c r="AA194" s="4"/>
      <c r="AB194" s="4"/>
      <c r="AC194" s="4" t="str">
        <f t="shared" si="8"/>
        <v>NP/A.639(1998)733</v>
      </c>
      <c r="AD194" s="4" t="str">
        <f t="shared" si="7"/>
        <v>C.Angulo.1998</v>
      </c>
      <c r="AE194" s="42" t="str">
        <f>IF(COUNTIF(EXFOR!G$28,"*"&amp;AC194&amp;"*")&gt;0,"○",IF(COUNTIF(EXFOR!J$28,"*"&amp;W194&amp;"*"&amp;V194)&gt;0,"△","×"))</f>
        <v>×</v>
      </c>
      <c r="AF194" s="4"/>
      <c r="AG194" s="4"/>
      <c r="AH194" s="4"/>
      <c r="AI194" s="9"/>
    </row>
    <row r="195" spans="1:35" ht="12">
      <c r="A195" s="4" t="str">
        <f t="shared" si="11"/>
        <v>3He(3He,2p)4He</v>
      </c>
      <c r="B195" s="4">
        <f t="shared" si="12"/>
        <v>2</v>
      </c>
      <c r="C195" s="4">
        <f t="shared" si="13"/>
        <v>3</v>
      </c>
      <c r="D195" s="4" t="str">
        <f t="shared" si="14"/>
        <v>3He</v>
      </c>
      <c r="E195" s="4" t="str">
        <f t="shared" si="15"/>
        <v>2p</v>
      </c>
      <c r="F195" s="8" t="s">
        <v>346</v>
      </c>
      <c r="G195" s="8"/>
      <c r="H195" s="4"/>
      <c r="I195" s="7" t="s">
        <v>331</v>
      </c>
      <c r="J195" s="4"/>
      <c r="K195" s="4"/>
      <c r="L195" s="4"/>
      <c r="M195" s="4"/>
      <c r="N195" s="4"/>
      <c r="O195" s="4"/>
      <c r="P195" s="4"/>
      <c r="Q195" s="4"/>
      <c r="R195" s="4" t="s">
        <v>479</v>
      </c>
      <c r="S195" s="7" t="s">
        <v>480</v>
      </c>
      <c r="T195" s="4">
        <v>70</v>
      </c>
      <c r="U195" s="8" t="s">
        <v>481</v>
      </c>
      <c r="V195" s="4">
        <v>1998</v>
      </c>
      <c r="W195" t="s">
        <v>482</v>
      </c>
      <c r="X195" t="s">
        <v>483</v>
      </c>
      <c r="Y195" t="s">
        <v>484</v>
      </c>
      <c r="Z195" s="10" t="s">
        <v>485</v>
      </c>
      <c r="AA195" s="4"/>
      <c r="AB195" s="4"/>
      <c r="AC195" s="4" t="str">
        <f t="shared" si="8"/>
        <v>RMP.70(1998)1265</v>
      </c>
      <c r="AD195" s="4" t="str">
        <f t="shared" si="7"/>
        <v>E.G.Adelberger.1998</v>
      </c>
      <c r="AE195" s="42" t="str">
        <f>IF(COUNTIF(EXFOR!G$28,"*"&amp;AC195&amp;"*")&gt;0,"○",IF(COUNTIF(EXFOR!J$28,"*"&amp;W195&amp;"*"&amp;V195)&gt;0,"△","×"))</f>
        <v>×</v>
      </c>
      <c r="AF195" s="4"/>
      <c r="AG195" s="4"/>
      <c r="AH195" s="4"/>
      <c r="AI195" s="9"/>
    </row>
    <row r="196" spans="1:35" ht="12">
      <c r="A196" s="4" t="str">
        <f t="shared" si="11"/>
        <v>3He(3He,2p)4He</v>
      </c>
      <c r="B196" s="4">
        <f t="shared" si="12"/>
        <v>2</v>
      </c>
      <c r="C196" s="4">
        <f t="shared" si="13"/>
        <v>3</v>
      </c>
      <c r="D196" s="4" t="str">
        <f t="shared" si="14"/>
        <v>3He</v>
      </c>
      <c r="E196" s="4" t="str">
        <f t="shared" si="15"/>
        <v>2p</v>
      </c>
      <c r="F196" s="8" t="s">
        <v>387</v>
      </c>
      <c r="G196" s="8"/>
      <c r="H196" s="4"/>
      <c r="I196" s="4"/>
      <c r="J196" s="4" t="s">
        <v>333</v>
      </c>
      <c r="K196" s="4"/>
      <c r="L196" s="4"/>
      <c r="M196" s="4"/>
      <c r="N196" s="4"/>
      <c r="O196" s="4"/>
      <c r="P196" s="4"/>
      <c r="Q196" s="4"/>
      <c r="R196" s="4" t="s">
        <v>665</v>
      </c>
      <c r="S196" s="7" t="s">
        <v>342</v>
      </c>
      <c r="T196" s="4">
        <v>627</v>
      </c>
      <c r="U196" s="8" t="s">
        <v>666</v>
      </c>
      <c r="V196" s="4">
        <v>1997</v>
      </c>
      <c r="W196" t="s">
        <v>667</v>
      </c>
      <c r="X196" t="s">
        <v>668</v>
      </c>
      <c r="Y196" t="s">
        <v>669</v>
      </c>
      <c r="Z196" s="10" t="s">
        <v>670</v>
      </c>
      <c r="AA196" s="4"/>
      <c r="AB196" s="4"/>
      <c r="AC196" s="4" t="str">
        <f t="shared" si="8"/>
        <v>NP/A.627(1997)324</v>
      </c>
      <c r="AD196" s="4" t="str">
        <f aca="true" t="shared" si="16" ref="AD196:AD259">W196&amp;"."&amp;V196</f>
        <v>A.B.Balantekin.1997</v>
      </c>
      <c r="AE196" s="42" t="str">
        <f>IF(COUNTIF(EXFOR!G$28,"*"&amp;AC196&amp;"*")&gt;0,"○",IF(COUNTIF(EXFOR!J$28,"*"&amp;W196&amp;"*"&amp;V196)&gt;0,"△","×"))</f>
        <v>×</v>
      </c>
      <c r="AF196" s="4"/>
      <c r="AG196" s="4"/>
      <c r="AH196" s="4"/>
      <c r="AI196" s="9"/>
    </row>
    <row r="197" spans="1:35" ht="14.25">
      <c r="A197" s="4" t="str">
        <f t="shared" si="11"/>
        <v>3He(3He,2p)4He</v>
      </c>
      <c r="B197" s="4">
        <f t="shared" si="12"/>
        <v>2</v>
      </c>
      <c r="C197" s="4">
        <f t="shared" si="13"/>
        <v>3</v>
      </c>
      <c r="D197" s="4" t="str">
        <f t="shared" si="14"/>
        <v>3He</v>
      </c>
      <c r="E197" s="4" t="str">
        <f t="shared" si="15"/>
        <v>2p</v>
      </c>
      <c r="F197" s="8" t="s">
        <v>486</v>
      </c>
      <c r="G197" s="8" t="s">
        <v>496</v>
      </c>
      <c r="H197" s="4" t="s">
        <v>1309</v>
      </c>
      <c r="I197" s="4" t="s">
        <v>1284</v>
      </c>
      <c r="J197" s="4"/>
      <c r="K197" s="4"/>
      <c r="L197" s="4"/>
      <c r="M197" s="4"/>
      <c r="N197" s="4"/>
      <c r="O197" s="4"/>
      <c r="P197" s="4"/>
      <c r="Q197" s="4"/>
      <c r="R197" s="4" t="s">
        <v>487</v>
      </c>
      <c r="S197" s="7" t="s">
        <v>488</v>
      </c>
      <c r="T197" s="4"/>
      <c r="U197" s="8"/>
      <c r="V197" s="4">
        <v>1997</v>
      </c>
      <c r="W197" t="s">
        <v>714</v>
      </c>
      <c r="X197" t="s">
        <v>1386</v>
      </c>
      <c r="Y197" t="s">
        <v>1387</v>
      </c>
      <c r="Z197" s="4"/>
      <c r="AA197" s="4"/>
      <c r="AB197" s="4"/>
      <c r="AC197" s="4" t="str">
        <f aca="true" t="shared" si="17" ref="AC197:AC260">S197&amp;"."&amp;IF(IF(T197="","",T197)&amp;IF(V197="",",","("&amp;V197&amp;")")&amp;IF(U197="","",U197)=",","",IF(T197="","",T197)&amp;IF(V197="",",","("&amp;V197&amp;")")&amp;IF(U197="","",U197))</f>
        <v>Proc.Intern.on Nuclear Data for Science and Technology, Trieste, Italy, 19-24 May, 1997, G.Reffo, A.Ventura, C.Grandi, Eds., Editrice Compositori, Italy, Pt.2, p.1562 (1997).(1997)</v>
      </c>
      <c r="AD197" s="4" t="str">
        <f t="shared" si="16"/>
        <v>C.Arpesella.1997</v>
      </c>
      <c r="AE197" s="42" t="str">
        <f>IF(COUNTIF(EXFOR!G$28,"*"&amp;AC197&amp;"*")&gt;0,"○",IF(COUNTIF(EXFOR!J$28,"*"&amp;W197&amp;"*"&amp;V197)&gt;0,"△","×"))</f>
        <v>×</v>
      </c>
      <c r="AF197" s="4"/>
      <c r="AG197" s="4"/>
      <c r="AH197" s="4"/>
      <c r="AI197" s="9"/>
    </row>
    <row r="198" spans="1:35" ht="14.25">
      <c r="A198" s="4" t="str">
        <f t="shared" si="11"/>
        <v>3He(3He,2p)4He</v>
      </c>
      <c r="B198" s="4">
        <f t="shared" si="12"/>
        <v>2</v>
      </c>
      <c r="C198" s="4">
        <f t="shared" si="13"/>
        <v>3</v>
      </c>
      <c r="D198" s="4" t="str">
        <f t="shared" si="14"/>
        <v>3He</v>
      </c>
      <c r="E198" s="4" t="str">
        <f t="shared" si="15"/>
        <v>2p</v>
      </c>
      <c r="F198" s="8" t="s">
        <v>1388</v>
      </c>
      <c r="G198" s="8" t="s">
        <v>1389</v>
      </c>
      <c r="H198" s="4"/>
      <c r="I198" s="4" t="s">
        <v>1309</v>
      </c>
      <c r="J198" s="4"/>
      <c r="K198" s="4"/>
      <c r="L198" s="4"/>
      <c r="M198" s="4"/>
      <c r="N198" s="4"/>
      <c r="O198" s="4"/>
      <c r="P198" s="4"/>
      <c r="Q198" s="4"/>
      <c r="R198" s="4" t="s">
        <v>1390</v>
      </c>
      <c r="S198" s="7" t="s">
        <v>394</v>
      </c>
      <c r="T198" s="4">
        <v>389</v>
      </c>
      <c r="U198" s="8" t="s">
        <v>1391</v>
      </c>
      <c r="V198" s="4">
        <v>1996</v>
      </c>
      <c r="W198" t="s">
        <v>714</v>
      </c>
      <c r="X198" t="s">
        <v>1386</v>
      </c>
      <c r="Y198" t="s">
        <v>1387</v>
      </c>
      <c r="Z198" s="10" t="s">
        <v>1392</v>
      </c>
      <c r="AA198" s="4"/>
      <c r="AB198" s="4"/>
      <c r="AC198" s="4" t="str">
        <f t="shared" si="17"/>
        <v>PL/B.389(1996)452</v>
      </c>
      <c r="AD198" s="4" t="str">
        <f t="shared" si="16"/>
        <v>C.Arpesella.1996</v>
      </c>
      <c r="AE198" s="42" t="str">
        <f>IF(COUNTIF(EXFOR!G$28,"*"&amp;AC198&amp;"*")&gt;0,"○",IF(COUNTIF(EXFOR!J$28,"*"&amp;W198&amp;"*"&amp;V198)&gt;0,"△","×"))</f>
        <v>×</v>
      </c>
      <c r="AF198" s="4"/>
      <c r="AG198" s="4"/>
      <c r="AH198" s="4"/>
      <c r="AI198" s="9"/>
    </row>
    <row r="199" spans="1:35" ht="12">
      <c r="A199" s="4" t="str">
        <f t="shared" si="11"/>
        <v>3He(3He,2p)4He</v>
      </c>
      <c r="B199" s="4">
        <f t="shared" si="12"/>
        <v>2</v>
      </c>
      <c r="C199" s="4">
        <f t="shared" si="13"/>
        <v>3</v>
      </c>
      <c r="D199" s="4" t="str">
        <f t="shared" si="14"/>
        <v>3He</v>
      </c>
      <c r="E199" s="4" t="str">
        <f t="shared" si="15"/>
        <v>2p</v>
      </c>
      <c r="F199" s="8" t="s">
        <v>711</v>
      </c>
      <c r="G199" s="8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 t="s">
        <v>712</v>
      </c>
      <c r="S199" s="7" t="s">
        <v>564</v>
      </c>
      <c r="T199" s="4">
        <v>360</v>
      </c>
      <c r="U199" s="8" t="s">
        <v>713</v>
      </c>
      <c r="V199" s="4">
        <v>1995</v>
      </c>
      <c r="W199" t="s">
        <v>714</v>
      </c>
      <c r="X199" t="s">
        <v>715</v>
      </c>
      <c r="Y199" t="s">
        <v>716</v>
      </c>
      <c r="Z199" s="10" t="s">
        <v>0</v>
      </c>
      <c r="AA199" s="4"/>
      <c r="AB199" s="4"/>
      <c r="AC199" s="4" t="str">
        <f t="shared" si="17"/>
        <v>NIM/A.360(1995)607</v>
      </c>
      <c r="AD199" s="4" t="str">
        <f t="shared" si="16"/>
        <v>C.Arpesella.1995</v>
      </c>
      <c r="AE199" s="42" t="str">
        <f>IF(COUNTIF(EXFOR!G$28,"*"&amp;AC199&amp;"*")&gt;0,"○",IF(COUNTIF(EXFOR!J$28,"*"&amp;W199&amp;"*"&amp;V199)&gt;0,"△","×"))</f>
        <v>×</v>
      </c>
      <c r="AF199" s="4"/>
      <c r="AG199" s="4"/>
      <c r="AH199" s="4"/>
      <c r="AI199" s="9"/>
    </row>
    <row r="200" spans="1:35" ht="14.25">
      <c r="A200" s="4" t="str">
        <f t="shared" si="11"/>
        <v>3He(3He,2p)4He</v>
      </c>
      <c r="B200" s="4">
        <f t="shared" si="12"/>
        <v>2</v>
      </c>
      <c r="C200" s="4">
        <f t="shared" si="13"/>
        <v>3</v>
      </c>
      <c r="D200" s="4" t="str">
        <f t="shared" si="14"/>
        <v>3He</v>
      </c>
      <c r="E200" s="4" t="str">
        <f t="shared" si="15"/>
        <v>2p</v>
      </c>
      <c r="F200" s="8" t="s">
        <v>1393</v>
      </c>
      <c r="G200" s="8" t="s">
        <v>1394</v>
      </c>
      <c r="H200" s="4"/>
      <c r="I200" s="4" t="s">
        <v>333</v>
      </c>
      <c r="J200" s="4"/>
      <c r="K200" s="4"/>
      <c r="L200" s="4"/>
      <c r="M200" s="4"/>
      <c r="N200" s="4"/>
      <c r="O200" s="4"/>
      <c r="P200" s="4"/>
      <c r="Q200" s="4"/>
      <c r="R200" s="4" t="s">
        <v>1395</v>
      </c>
      <c r="S200" s="7" t="s">
        <v>1396</v>
      </c>
      <c r="T200" s="4"/>
      <c r="U200" s="8"/>
      <c r="V200" s="4">
        <v>1994</v>
      </c>
      <c r="W200" t="s">
        <v>10</v>
      </c>
      <c r="X200" t="s">
        <v>10</v>
      </c>
      <c r="Y200" t="s">
        <v>1397</v>
      </c>
      <c r="Z200" s="4"/>
      <c r="AA200" s="4"/>
      <c r="AB200" s="4"/>
      <c r="AC200" s="4" t="str">
        <f t="shared" si="17"/>
        <v>Contrib. 4th Int.Conf.on Selected Topics in Nuclear Structure, Dubna, p.90 (1994); JINR E4-94-168 (1994).(1994)</v>
      </c>
      <c r="AD200" s="4" t="str">
        <f t="shared" si="16"/>
        <v>A.Scalia.1994</v>
      </c>
      <c r="AE200" s="42" t="str">
        <f>IF(COUNTIF(EXFOR!G$28,"*"&amp;AC200&amp;"*")&gt;0,"○",IF(COUNTIF(EXFOR!J$28,"*"&amp;W200&amp;"*"&amp;V200)&gt;0,"△","×"))</f>
        <v>×</v>
      </c>
      <c r="AF200" s="4"/>
      <c r="AG200" s="4"/>
      <c r="AH200" s="4"/>
      <c r="AI200" s="9"/>
    </row>
    <row r="201" spans="1:35" ht="12">
      <c r="A201" s="4" t="str">
        <f t="shared" si="11"/>
        <v>3He(3He,2p)4He</v>
      </c>
      <c r="B201" s="4">
        <f t="shared" si="12"/>
        <v>2</v>
      </c>
      <c r="C201" s="4">
        <f t="shared" si="13"/>
        <v>3</v>
      </c>
      <c r="D201" s="4" t="str">
        <f t="shared" si="14"/>
        <v>3He</v>
      </c>
      <c r="E201" s="4" t="str">
        <f t="shared" si="15"/>
        <v>2p</v>
      </c>
      <c r="F201" s="8"/>
      <c r="G201" s="8" t="s">
        <v>1398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 t="s">
        <v>1399</v>
      </c>
      <c r="S201" s="7" t="s">
        <v>334</v>
      </c>
      <c r="T201" s="4">
        <v>49</v>
      </c>
      <c r="U201" s="8" t="s">
        <v>1400</v>
      </c>
      <c r="V201" s="4">
        <v>1994</v>
      </c>
      <c r="W201" t="s">
        <v>10</v>
      </c>
      <c r="X201" t="s">
        <v>10</v>
      </c>
      <c r="Y201" t="s">
        <v>1401</v>
      </c>
      <c r="Z201" s="10" t="s">
        <v>1402</v>
      </c>
      <c r="AA201" s="4"/>
      <c r="AB201" s="4"/>
      <c r="AC201" s="4" t="str">
        <f t="shared" si="17"/>
        <v>PR/C.49(1994)2847</v>
      </c>
      <c r="AD201" s="4" t="str">
        <f t="shared" si="16"/>
        <v>A.Scalia.1994</v>
      </c>
      <c r="AE201" s="42" t="str">
        <f>IF(COUNTIF(EXFOR!G$28,"*"&amp;AC201&amp;"*")&gt;0,"○",IF(COUNTIF(EXFOR!J$28,"*"&amp;W201&amp;"*"&amp;V201)&gt;0,"△","×"))</f>
        <v>×</v>
      </c>
      <c r="AF201" s="4"/>
      <c r="AG201" s="4"/>
      <c r="AH201" s="4"/>
      <c r="AI201" s="9"/>
    </row>
    <row r="202" spans="1:35" ht="12">
      <c r="A202" s="4" t="str">
        <f t="shared" si="11"/>
        <v>3He(3He,2p)4He</v>
      </c>
      <c r="B202" s="4">
        <f t="shared" si="12"/>
        <v>2</v>
      </c>
      <c r="C202" s="4">
        <f t="shared" si="13"/>
        <v>3</v>
      </c>
      <c r="D202" s="4" t="str">
        <f t="shared" si="14"/>
        <v>3He</v>
      </c>
      <c r="E202" s="4" t="str">
        <f t="shared" si="15"/>
        <v>2p</v>
      </c>
      <c r="F202" s="8"/>
      <c r="G202" s="8" t="s">
        <v>1316</v>
      </c>
      <c r="H202" s="7"/>
      <c r="I202" s="7"/>
      <c r="J202" s="4"/>
      <c r="K202" s="4"/>
      <c r="L202" s="4"/>
      <c r="M202" s="4"/>
      <c r="N202" s="4"/>
      <c r="O202" s="4"/>
      <c r="P202" s="4"/>
      <c r="Q202" s="4"/>
      <c r="R202" s="4" t="s">
        <v>1403</v>
      </c>
      <c r="S202" s="7" t="s">
        <v>334</v>
      </c>
      <c r="T202" s="4">
        <v>49</v>
      </c>
      <c r="U202" s="8" t="s">
        <v>1404</v>
      </c>
      <c r="V202" s="4">
        <v>1994</v>
      </c>
      <c r="W202" t="s">
        <v>1405</v>
      </c>
      <c r="X202" t="s">
        <v>1406</v>
      </c>
      <c r="Y202" t="s">
        <v>1407</v>
      </c>
      <c r="Z202" s="10" t="s">
        <v>1408</v>
      </c>
      <c r="AA202" s="4"/>
      <c r="AB202" s="4"/>
      <c r="AC202" s="4" t="str">
        <f t="shared" si="17"/>
        <v>PR/C.49(1994)545</v>
      </c>
      <c r="AD202" s="4" t="str">
        <f t="shared" si="16"/>
        <v>M.Kamionkowski.1994</v>
      </c>
      <c r="AE202" s="42" t="str">
        <f>IF(COUNTIF(EXFOR!G$28,"*"&amp;AC202&amp;"*")&gt;0,"○",IF(COUNTIF(EXFOR!J$28,"*"&amp;W202&amp;"*"&amp;V202)&gt;0,"△","×"))</f>
        <v>×</v>
      </c>
      <c r="AF202" s="4"/>
      <c r="AG202" s="4"/>
      <c r="AH202" s="4"/>
      <c r="AI202" s="9"/>
    </row>
    <row r="203" spans="1:35" ht="12">
      <c r="A203" s="4" t="str">
        <f t="shared" si="11"/>
        <v>3He(3He,2p)4He</v>
      </c>
      <c r="B203" s="4">
        <f t="shared" si="12"/>
        <v>2</v>
      </c>
      <c r="C203" s="4">
        <f t="shared" si="13"/>
        <v>3</v>
      </c>
      <c r="D203" s="4" t="str">
        <f t="shared" si="14"/>
        <v>3He</v>
      </c>
      <c r="E203" s="4" t="str">
        <f t="shared" si="15"/>
        <v>2p</v>
      </c>
      <c r="F203" s="8"/>
      <c r="G203" s="8" t="s">
        <v>1398</v>
      </c>
      <c r="H203" s="7"/>
      <c r="I203" s="7"/>
      <c r="J203" s="4"/>
      <c r="K203" s="4"/>
      <c r="L203" s="4"/>
      <c r="M203" s="4"/>
      <c r="N203" s="4"/>
      <c r="O203" s="4"/>
      <c r="P203" s="4"/>
      <c r="Q203" s="4"/>
      <c r="R203" s="4" t="s">
        <v>1409</v>
      </c>
      <c r="S203" s="7" t="s">
        <v>1410</v>
      </c>
      <c r="T203" s="4">
        <v>19</v>
      </c>
      <c r="U203" s="8" t="s">
        <v>1411</v>
      </c>
      <c r="V203" s="4">
        <v>1993</v>
      </c>
      <c r="W203" t="s">
        <v>1412</v>
      </c>
      <c r="X203" t="s">
        <v>1412</v>
      </c>
      <c r="Y203" t="s">
        <v>1413</v>
      </c>
      <c r="Z203" s="10" t="s">
        <v>1414</v>
      </c>
      <c r="AA203" s="4"/>
      <c r="AB203" s="4"/>
      <c r="AC203" s="4" t="str">
        <f t="shared" si="17"/>
        <v>J.Phys.(London) G19, S95 (1993).19(1993)S95</v>
      </c>
      <c r="AD203" s="4" t="str">
        <f t="shared" si="16"/>
        <v>H.-P.Trautvetter.1993</v>
      </c>
      <c r="AE203" s="42" t="str">
        <f>IF(COUNTIF(EXFOR!G$28,"*"&amp;AC203&amp;"*")&gt;0,"○",IF(COUNTIF(EXFOR!J$28,"*"&amp;W203&amp;"*"&amp;V203)&gt;0,"△","×"))</f>
        <v>×</v>
      </c>
      <c r="AF203" s="4"/>
      <c r="AG203" s="4"/>
      <c r="AH203" s="4"/>
      <c r="AI203" s="9"/>
    </row>
    <row r="204" spans="1:35" ht="12">
      <c r="A204" s="4" t="str">
        <f t="shared" si="11"/>
        <v>3He(3He,2p)4He</v>
      </c>
      <c r="B204" s="4">
        <f t="shared" si="12"/>
        <v>2</v>
      </c>
      <c r="C204" s="4">
        <f t="shared" si="13"/>
        <v>3</v>
      </c>
      <c r="D204" s="4" t="str">
        <f t="shared" si="14"/>
        <v>3He</v>
      </c>
      <c r="E204" s="4" t="str">
        <f t="shared" si="15"/>
        <v>2p</v>
      </c>
      <c r="F204" s="8" t="s">
        <v>387</v>
      </c>
      <c r="G204" s="8"/>
      <c r="H204" s="4" t="s">
        <v>331</v>
      </c>
      <c r="I204" s="4"/>
      <c r="J204" s="4"/>
      <c r="K204" s="4"/>
      <c r="L204" s="4"/>
      <c r="M204" s="4"/>
      <c r="N204" s="4"/>
      <c r="O204" s="4"/>
      <c r="P204" s="4"/>
      <c r="Q204" s="4"/>
      <c r="R204" s="4" t="s">
        <v>8</v>
      </c>
      <c r="S204" s="7" t="s">
        <v>334</v>
      </c>
      <c r="T204" s="4">
        <v>47</v>
      </c>
      <c r="U204" s="8" t="s">
        <v>9</v>
      </c>
      <c r="V204" s="4">
        <v>1993</v>
      </c>
      <c r="W204" t="s">
        <v>10</v>
      </c>
      <c r="X204" t="s">
        <v>10</v>
      </c>
      <c r="Y204" t="s">
        <v>11</v>
      </c>
      <c r="Z204" s="10" t="s">
        <v>12</v>
      </c>
      <c r="AA204" s="4"/>
      <c r="AB204" s="4"/>
      <c r="AC204" s="4" t="str">
        <f t="shared" si="17"/>
        <v>PR/C.47(1993)1247</v>
      </c>
      <c r="AD204" s="4" t="str">
        <f t="shared" si="16"/>
        <v>A.Scalia.1993</v>
      </c>
      <c r="AE204" s="42" t="str">
        <f>IF(COUNTIF(EXFOR!G$28,"*"&amp;AC204&amp;"*")&gt;0,"○",IF(COUNTIF(EXFOR!J$28,"*"&amp;W204&amp;"*"&amp;V204)&gt;0,"△","×"))</f>
        <v>×</v>
      </c>
      <c r="AF204" s="4"/>
      <c r="AG204" s="4"/>
      <c r="AH204" s="4"/>
      <c r="AI204" s="9"/>
    </row>
    <row r="205" spans="1:35" ht="12">
      <c r="A205" s="4" t="str">
        <f t="shared" si="11"/>
        <v>3He(3He,2p)4He</v>
      </c>
      <c r="B205" s="4">
        <f t="shared" si="12"/>
        <v>2</v>
      </c>
      <c r="C205" s="4">
        <f t="shared" si="13"/>
        <v>3</v>
      </c>
      <c r="D205" s="4" t="str">
        <f t="shared" si="14"/>
        <v>3He</v>
      </c>
      <c r="E205" s="4" t="str">
        <f t="shared" si="15"/>
        <v>2p</v>
      </c>
      <c r="F205" s="8"/>
      <c r="G205" s="8" t="s">
        <v>1415</v>
      </c>
      <c r="H205" s="4"/>
      <c r="I205" s="4" t="s">
        <v>333</v>
      </c>
      <c r="J205" s="4"/>
      <c r="K205" s="4"/>
      <c r="L205" s="4"/>
      <c r="M205" s="4"/>
      <c r="N205" s="4"/>
      <c r="O205" s="4"/>
      <c r="P205" s="4"/>
      <c r="Q205" s="4"/>
      <c r="R205" s="4" t="s">
        <v>1416</v>
      </c>
      <c r="S205" s="7" t="s">
        <v>334</v>
      </c>
      <c r="T205" s="4">
        <v>48</v>
      </c>
      <c r="U205" s="8" t="s">
        <v>1417</v>
      </c>
      <c r="V205" s="4">
        <v>1993</v>
      </c>
      <c r="W205" t="s">
        <v>1418</v>
      </c>
      <c r="X205" t="s">
        <v>1419</v>
      </c>
      <c r="Y205" t="s">
        <v>1420</v>
      </c>
      <c r="Z205" s="10" t="s">
        <v>1421</v>
      </c>
      <c r="AA205" s="4"/>
      <c r="AB205" s="4"/>
      <c r="AC205" s="4" t="str">
        <f t="shared" si="17"/>
        <v>PR/C.48(1993)479</v>
      </c>
      <c r="AD205" s="4" t="str">
        <f t="shared" si="16"/>
        <v>C.A.Barnes.1993</v>
      </c>
      <c r="AE205" s="42" t="str">
        <f>IF(COUNTIF(EXFOR!G$28,"*"&amp;AC205&amp;"*")&gt;0,"○",IF(COUNTIF(EXFOR!J$28,"*"&amp;W205&amp;"*"&amp;V205)&gt;0,"△","×"))</f>
        <v>×</v>
      </c>
      <c r="AF205" s="4"/>
      <c r="AG205" s="4"/>
      <c r="AH205" s="4"/>
      <c r="AI205" s="9"/>
    </row>
    <row r="206" spans="1:35" ht="14.25">
      <c r="A206" s="4" t="str">
        <f t="shared" si="11"/>
        <v>3He(3He,2p)4He</v>
      </c>
      <c r="B206" s="4">
        <f t="shared" si="12"/>
        <v>2</v>
      </c>
      <c r="C206" s="4">
        <f t="shared" si="13"/>
        <v>3</v>
      </c>
      <c r="D206" s="4" t="str">
        <f t="shared" si="14"/>
        <v>3He</v>
      </c>
      <c r="E206" s="4" t="str">
        <f t="shared" si="15"/>
        <v>2p</v>
      </c>
      <c r="F206" s="8"/>
      <c r="G206" s="8" t="s">
        <v>1316</v>
      </c>
      <c r="H206" s="4"/>
      <c r="I206" s="4" t="s">
        <v>331</v>
      </c>
      <c r="J206" s="4"/>
      <c r="K206" s="4"/>
      <c r="L206" s="4"/>
      <c r="M206" s="4"/>
      <c r="N206" s="4"/>
      <c r="O206" s="4"/>
      <c r="P206" s="4"/>
      <c r="Q206" s="4"/>
      <c r="R206" s="4" t="s">
        <v>1422</v>
      </c>
      <c r="S206" s="7" t="s">
        <v>332</v>
      </c>
      <c r="T206" s="4">
        <v>18</v>
      </c>
      <c r="U206" s="8" t="s">
        <v>1423</v>
      </c>
      <c r="V206" s="4">
        <v>1992</v>
      </c>
      <c r="W206" t="s">
        <v>1424</v>
      </c>
      <c r="X206" t="s">
        <v>1425</v>
      </c>
      <c r="Y206" t="s">
        <v>1426</v>
      </c>
      <c r="Z206" s="10" t="s">
        <v>1427</v>
      </c>
      <c r="AA206" s="4"/>
      <c r="AB206" s="4"/>
      <c r="AC206" s="4" t="str">
        <f t="shared" si="17"/>
        <v>JP/G.18(1992)L147</v>
      </c>
      <c r="AD206" s="4" t="str">
        <f t="shared" si="16"/>
        <v>S.Winkler.1992</v>
      </c>
      <c r="AE206" s="42" t="str">
        <f>IF(COUNTIF(EXFOR!G$28,"*"&amp;AC206&amp;"*")&gt;0,"○",IF(COUNTIF(EXFOR!J$28,"*"&amp;W206&amp;"*"&amp;V206)&gt;0,"△","×"))</f>
        <v>×</v>
      </c>
      <c r="AF206" s="4"/>
      <c r="AG206" s="4"/>
      <c r="AH206" s="4"/>
      <c r="AI206" s="9"/>
    </row>
    <row r="207" spans="1:35" ht="14.25">
      <c r="A207" s="4" t="str">
        <f t="shared" si="11"/>
        <v>3He(3He,2p)4He</v>
      </c>
      <c r="B207" s="4">
        <f t="shared" si="12"/>
        <v>2</v>
      </c>
      <c r="C207" s="4">
        <f t="shared" si="13"/>
        <v>3</v>
      </c>
      <c r="D207" s="4" t="str">
        <f t="shared" si="14"/>
        <v>3He</v>
      </c>
      <c r="E207" s="4" t="str">
        <f t="shared" si="15"/>
        <v>2p</v>
      </c>
      <c r="F207" s="8"/>
      <c r="G207" s="8" t="s">
        <v>1415</v>
      </c>
      <c r="H207" s="4" t="s">
        <v>333</v>
      </c>
      <c r="I207" s="4" t="s">
        <v>333</v>
      </c>
      <c r="J207" s="4"/>
      <c r="K207" s="4"/>
      <c r="L207" s="4"/>
      <c r="M207" s="4"/>
      <c r="N207" s="4"/>
      <c r="O207" s="4"/>
      <c r="P207" s="4"/>
      <c r="Q207" s="4"/>
      <c r="R207" s="4" t="s">
        <v>1428</v>
      </c>
      <c r="S207" s="7" t="s">
        <v>708</v>
      </c>
      <c r="T207" s="4">
        <v>339</v>
      </c>
      <c r="U207" s="8" t="s">
        <v>1429</v>
      </c>
      <c r="V207" s="4">
        <v>1991</v>
      </c>
      <c r="W207" t="s">
        <v>1430</v>
      </c>
      <c r="X207" t="s">
        <v>1431</v>
      </c>
      <c r="Y207" t="s">
        <v>1432</v>
      </c>
      <c r="Z207" s="4"/>
      <c r="AA207" s="4"/>
      <c r="AB207" s="4"/>
      <c r="AC207" s="4" t="str">
        <f t="shared" si="17"/>
        <v>ZP/A.339(1991)249</v>
      </c>
      <c r="AD207" s="4" t="str">
        <f t="shared" si="16"/>
        <v>S.Typel.1991</v>
      </c>
      <c r="AE207" s="42" t="str">
        <f>IF(COUNTIF(EXFOR!G$28,"*"&amp;AC207&amp;"*")&gt;0,"○",IF(COUNTIF(EXFOR!J$28,"*"&amp;W207&amp;"*"&amp;V207)&gt;0,"△","×"))</f>
        <v>×</v>
      </c>
      <c r="AF207" s="4"/>
      <c r="AG207" s="4"/>
      <c r="AH207" s="4"/>
      <c r="AI207" s="9"/>
    </row>
    <row r="208" spans="1:35" ht="12">
      <c r="A208" s="4" t="str">
        <f t="shared" si="11"/>
        <v>3He(3He,2p)4He</v>
      </c>
      <c r="B208" s="4">
        <f t="shared" si="12"/>
        <v>2</v>
      </c>
      <c r="C208" s="4">
        <f t="shared" si="13"/>
        <v>3</v>
      </c>
      <c r="D208" s="4" t="str">
        <f t="shared" si="14"/>
        <v>3He</v>
      </c>
      <c r="E208" s="4" t="str">
        <f t="shared" si="15"/>
        <v>2p</v>
      </c>
      <c r="F208" s="8" t="s">
        <v>1433</v>
      </c>
      <c r="G208" s="8"/>
      <c r="H208" s="4" t="s">
        <v>340</v>
      </c>
      <c r="I208" s="4"/>
      <c r="J208" s="4"/>
      <c r="K208" s="4"/>
      <c r="L208" s="4"/>
      <c r="M208" s="4"/>
      <c r="N208" s="4"/>
      <c r="O208" s="4"/>
      <c r="P208" s="4"/>
      <c r="Q208" s="4"/>
      <c r="R208" s="4" t="s">
        <v>1434</v>
      </c>
      <c r="S208" s="7" t="s">
        <v>761</v>
      </c>
      <c r="T208" s="4">
        <v>104</v>
      </c>
      <c r="U208" s="8" t="s">
        <v>1435</v>
      </c>
      <c r="V208" s="4">
        <v>1991</v>
      </c>
      <c r="W208" t="s">
        <v>10</v>
      </c>
      <c r="X208" t="s">
        <v>10</v>
      </c>
      <c r="Y208" t="s">
        <v>1436</v>
      </c>
      <c r="Z208" s="4"/>
      <c r="AA208" s="4"/>
      <c r="AB208" s="4"/>
      <c r="AC208" s="4" t="str">
        <f t="shared" si="17"/>
        <v>NC/A.104(1991)713</v>
      </c>
      <c r="AD208" s="4" t="str">
        <f t="shared" si="16"/>
        <v>A.Scalia.1991</v>
      </c>
      <c r="AE208" s="42" t="str">
        <f>IF(COUNTIF(EXFOR!G$28,"*"&amp;AC208&amp;"*")&gt;0,"○",IF(COUNTIF(EXFOR!J$28,"*"&amp;W208&amp;"*"&amp;V208)&gt;0,"△","×"))</f>
        <v>×</v>
      </c>
      <c r="AF208" s="4"/>
      <c r="AG208" s="4"/>
      <c r="AH208" s="4"/>
      <c r="AI208" s="9"/>
    </row>
    <row r="209" spans="1:35" ht="12">
      <c r="A209" s="4" t="str">
        <f t="shared" si="11"/>
        <v>3He(3He,2p)4He</v>
      </c>
      <c r="B209" s="4">
        <f t="shared" si="12"/>
        <v>2</v>
      </c>
      <c r="C209" s="4">
        <f t="shared" si="13"/>
        <v>3</v>
      </c>
      <c r="D209" s="4" t="str">
        <f t="shared" si="14"/>
        <v>3He</v>
      </c>
      <c r="E209" s="4" t="str">
        <f t="shared" si="15"/>
        <v>2p</v>
      </c>
      <c r="F209" s="8" t="s">
        <v>1433</v>
      </c>
      <c r="G209" s="8"/>
      <c r="H209" s="4" t="s">
        <v>340</v>
      </c>
      <c r="I209" s="4"/>
      <c r="J209" s="4"/>
      <c r="K209" s="4"/>
      <c r="L209" s="4"/>
      <c r="M209" s="4"/>
      <c r="N209" s="4"/>
      <c r="O209" s="4"/>
      <c r="P209" s="4"/>
      <c r="Q209" s="4"/>
      <c r="R209" s="4" t="s">
        <v>1437</v>
      </c>
      <c r="S209" s="7" t="s">
        <v>761</v>
      </c>
      <c r="T209" s="4">
        <v>104</v>
      </c>
      <c r="U209" s="8" t="s">
        <v>1438</v>
      </c>
      <c r="V209" s="4">
        <v>1991</v>
      </c>
      <c r="W209" t="s">
        <v>10</v>
      </c>
      <c r="X209" t="s">
        <v>10</v>
      </c>
      <c r="Y209" t="s">
        <v>1439</v>
      </c>
      <c r="Z209" s="4"/>
      <c r="AA209" s="4"/>
      <c r="AB209" s="4"/>
      <c r="AC209" s="4" t="str">
        <f t="shared" si="17"/>
        <v>NC/A.104(1991)707</v>
      </c>
      <c r="AD209" s="4" t="str">
        <f t="shared" si="16"/>
        <v>A.Scalia.1991</v>
      </c>
      <c r="AE209" s="42" t="str">
        <f>IF(COUNTIF(EXFOR!G$28,"*"&amp;AC209&amp;"*")&gt;0,"○",IF(COUNTIF(EXFOR!J$28,"*"&amp;W209&amp;"*"&amp;V209)&gt;0,"△","×"))</f>
        <v>×</v>
      </c>
      <c r="AF209" s="4"/>
      <c r="AG209" s="4"/>
      <c r="AH209" s="4"/>
      <c r="AI209" s="9"/>
    </row>
    <row r="210" spans="1:35" ht="12">
      <c r="A210" s="4" t="str">
        <f t="shared" si="11"/>
        <v>3He(3He,2p)4He</v>
      </c>
      <c r="B210" s="4">
        <f t="shared" si="12"/>
        <v>2</v>
      </c>
      <c r="C210" s="4">
        <f t="shared" si="13"/>
        <v>3</v>
      </c>
      <c r="D210" s="4" t="str">
        <f t="shared" si="14"/>
        <v>3He</v>
      </c>
      <c r="E210" s="4" t="str">
        <f t="shared" si="15"/>
        <v>2p</v>
      </c>
      <c r="F210" s="8" t="s">
        <v>1433</v>
      </c>
      <c r="G210" s="8"/>
      <c r="H210" s="4" t="s">
        <v>333</v>
      </c>
      <c r="I210" s="4"/>
      <c r="J210" s="4"/>
      <c r="K210" s="4"/>
      <c r="L210" s="4"/>
      <c r="M210" s="4"/>
      <c r="N210" s="4"/>
      <c r="O210" s="4"/>
      <c r="P210" s="4"/>
      <c r="Q210" s="4"/>
      <c r="R210" s="4" t="s">
        <v>1440</v>
      </c>
      <c r="S210" s="7" t="s">
        <v>761</v>
      </c>
      <c r="T210" s="4">
        <v>104</v>
      </c>
      <c r="U210" s="8" t="s">
        <v>1441</v>
      </c>
      <c r="V210" s="4">
        <v>1991</v>
      </c>
      <c r="W210" t="s">
        <v>10</v>
      </c>
      <c r="X210" t="s">
        <v>10</v>
      </c>
      <c r="Y210" t="s">
        <v>1442</v>
      </c>
      <c r="Z210" s="4"/>
      <c r="AA210" s="4"/>
      <c r="AB210" s="4"/>
      <c r="AC210" s="4" t="str">
        <f t="shared" si="17"/>
        <v>NC/A.104(1991)619</v>
      </c>
      <c r="AD210" s="4" t="str">
        <f t="shared" si="16"/>
        <v>A.Scalia.1991</v>
      </c>
      <c r="AE210" s="42" t="str">
        <f>IF(COUNTIF(EXFOR!G$28,"*"&amp;AC210&amp;"*")&gt;0,"○",IF(COUNTIF(EXFOR!J$28,"*"&amp;W210&amp;"*"&amp;V210)&gt;0,"△","×"))</f>
        <v>×</v>
      </c>
      <c r="AF210" s="4"/>
      <c r="AG210" s="4"/>
      <c r="AH210" s="4"/>
      <c r="AI210" s="9"/>
    </row>
    <row r="211" spans="1:35" ht="12">
      <c r="A211" s="4" t="str">
        <f t="shared" si="11"/>
        <v>3He(3He,2p)4He</v>
      </c>
      <c r="B211" s="4">
        <f t="shared" si="12"/>
        <v>2</v>
      </c>
      <c r="C211" s="4">
        <f t="shared" si="13"/>
        <v>3</v>
      </c>
      <c r="D211" s="4" t="str">
        <f t="shared" si="14"/>
        <v>3He</v>
      </c>
      <c r="E211" s="4" t="str">
        <f t="shared" si="15"/>
        <v>2p</v>
      </c>
      <c r="F211" s="8" t="s">
        <v>346</v>
      </c>
      <c r="G211" s="8"/>
      <c r="H211" s="4"/>
      <c r="I211" s="4" t="s">
        <v>331</v>
      </c>
      <c r="J211" s="4" t="s">
        <v>333</v>
      </c>
      <c r="K211" s="4"/>
      <c r="L211" s="4"/>
      <c r="M211" s="4"/>
      <c r="N211" s="4"/>
      <c r="O211" s="4"/>
      <c r="P211" s="4"/>
      <c r="Q211" s="4"/>
      <c r="R211" s="4" t="s">
        <v>749</v>
      </c>
      <c r="S211" s="7" t="s">
        <v>750</v>
      </c>
      <c r="T211" s="4">
        <v>55</v>
      </c>
      <c r="U211" s="8" t="s">
        <v>752</v>
      </c>
      <c r="V211" s="4">
        <v>1991</v>
      </c>
      <c r="W211" t="s">
        <v>753</v>
      </c>
      <c r="X211" t="s">
        <v>754</v>
      </c>
      <c r="Y211" t="s">
        <v>755</v>
      </c>
      <c r="Z211" s="4"/>
      <c r="AA211" s="4"/>
      <c r="AB211" s="4"/>
      <c r="AC211" s="4" t="str">
        <f t="shared" si="17"/>
        <v>IZV.55(1991)945</v>
      </c>
      <c r="AD211" s="4" t="str">
        <f t="shared" si="16"/>
        <v>S.N.Abramovich.1991</v>
      </c>
      <c r="AE211" s="42" t="str">
        <f>IF(COUNTIF(EXFOR!G$28,"*"&amp;AC211&amp;"*")&gt;0,"○",IF(COUNTIF(EXFOR!J$28,"*"&amp;W211&amp;"*"&amp;V211)&gt;0,"△","×"))</f>
        <v>×</v>
      </c>
      <c r="AF211" s="4"/>
      <c r="AG211" s="4"/>
      <c r="AH211" s="4"/>
      <c r="AI211" s="9"/>
    </row>
    <row r="212" spans="1:35" ht="14.25">
      <c r="A212" s="4" t="str">
        <f t="shared" si="11"/>
        <v>3He(3He,2p)4He</v>
      </c>
      <c r="B212" s="4">
        <f t="shared" si="12"/>
        <v>2</v>
      </c>
      <c r="C212" s="4">
        <f t="shared" si="13"/>
        <v>3</v>
      </c>
      <c r="D212" s="4" t="str">
        <f t="shared" si="14"/>
        <v>3He</v>
      </c>
      <c r="E212" s="4" t="str">
        <f t="shared" si="15"/>
        <v>2p</v>
      </c>
      <c r="F212" s="8"/>
      <c r="G212" s="8" t="s">
        <v>1316</v>
      </c>
      <c r="H212" s="4" t="s">
        <v>333</v>
      </c>
      <c r="I212" s="4"/>
      <c r="J212" s="4"/>
      <c r="K212" s="4"/>
      <c r="L212" s="4"/>
      <c r="M212" s="4"/>
      <c r="N212" s="4"/>
      <c r="O212" s="4"/>
      <c r="P212" s="4"/>
      <c r="Q212" s="4"/>
      <c r="R212" s="4" t="s">
        <v>1443</v>
      </c>
      <c r="S212" s="7" t="s">
        <v>761</v>
      </c>
      <c r="T212" s="4">
        <v>103</v>
      </c>
      <c r="U212" s="8" t="s">
        <v>1444</v>
      </c>
      <c r="V212" s="4">
        <v>1990</v>
      </c>
      <c r="W212" t="s">
        <v>10</v>
      </c>
      <c r="X212" t="s">
        <v>10</v>
      </c>
      <c r="Y212" t="s">
        <v>1445</v>
      </c>
      <c r="Z212" s="4"/>
      <c r="AA212" s="4"/>
      <c r="AB212" s="4"/>
      <c r="AC212" s="4" t="str">
        <f t="shared" si="17"/>
        <v>NC/A.103(1990)85</v>
      </c>
      <c r="AD212" s="4" t="str">
        <f t="shared" si="16"/>
        <v>A.Scalia.1990</v>
      </c>
      <c r="AE212" s="42" t="str">
        <f>IF(COUNTIF(EXFOR!G$28,"*"&amp;AC212&amp;"*")&gt;0,"○",IF(COUNTIF(EXFOR!J$28,"*"&amp;W212&amp;"*"&amp;V212)&gt;0,"△","×"))</f>
        <v>×</v>
      </c>
      <c r="AF212" s="4"/>
      <c r="AG212" s="4"/>
      <c r="AH212" s="4"/>
      <c r="AI212" s="9"/>
    </row>
    <row r="213" spans="1:35" ht="15">
      <c r="A213" s="4" t="str">
        <f t="shared" si="11"/>
        <v>3He(3He,2p)4He</v>
      </c>
      <c r="B213" s="4">
        <f t="shared" si="12"/>
        <v>2</v>
      </c>
      <c r="C213" s="4">
        <f t="shared" si="13"/>
        <v>3</v>
      </c>
      <c r="D213" s="4" t="str">
        <f t="shared" si="14"/>
        <v>3He</v>
      </c>
      <c r="E213" s="4" t="str">
        <f t="shared" si="15"/>
        <v>2p</v>
      </c>
      <c r="F213" s="8" t="s">
        <v>1071</v>
      </c>
      <c r="G213" s="8" t="s">
        <v>1446</v>
      </c>
      <c r="H213" s="4" t="s">
        <v>1447</v>
      </c>
      <c r="I213" s="4" t="s">
        <v>331</v>
      </c>
      <c r="J213" s="4"/>
      <c r="K213" s="4"/>
      <c r="L213" s="4"/>
      <c r="M213" s="4"/>
      <c r="N213" s="4"/>
      <c r="O213" s="4"/>
      <c r="P213" s="4"/>
      <c r="Q213" s="4"/>
      <c r="R213" s="4" t="s">
        <v>1448</v>
      </c>
      <c r="S213" s="7" t="s">
        <v>833</v>
      </c>
      <c r="T213" s="4">
        <v>50</v>
      </c>
      <c r="U213" s="8" t="s">
        <v>1449</v>
      </c>
      <c r="V213" s="4">
        <v>1989</v>
      </c>
      <c r="W213" t="s">
        <v>1450</v>
      </c>
      <c r="X213" t="s">
        <v>1451</v>
      </c>
      <c r="Y213" t="s">
        <v>1452</v>
      </c>
      <c r="Z213" s="4"/>
      <c r="AA213" s="4"/>
      <c r="AB213" s="4"/>
      <c r="AC213" s="4" t="str">
        <f t="shared" si="17"/>
        <v>YF.50(1989)662</v>
      </c>
      <c r="AD213" s="4" t="str">
        <f t="shared" si="16"/>
        <v>V.S.Vasilevsky.1989</v>
      </c>
      <c r="AE213" s="42" t="str">
        <f>IF(COUNTIF(EXFOR!G$28,"*"&amp;AC213&amp;"*")&gt;0,"○",IF(COUNTIF(EXFOR!J$28,"*"&amp;W213&amp;"*"&amp;V213)&gt;0,"△","×"))</f>
        <v>×</v>
      </c>
      <c r="AF213" s="4"/>
      <c r="AG213" s="4"/>
      <c r="AH213" s="4"/>
      <c r="AI213" s="9"/>
    </row>
    <row r="214" spans="1:35" ht="15">
      <c r="A214" s="4" t="str">
        <f t="shared" si="11"/>
        <v>3He(3He,2p)4He</v>
      </c>
      <c r="B214" s="4">
        <f t="shared" si="12"/>
        <v>2</v>
      </c>
      <c r="C214" s="4">
        <f t="shared" si="13"/>
        <v>3</v>
      </c>
      <c r="D214" s="4" t="str">
        <f t="shared" si="14"/>
        <v>3He</v>
      </c>
      <c r="E214" s="4" t="str">
        <f t="shared" si="15"/>
        <v>2p</v>
      </c>
      <c r="F214" s="8" t="s">
        <v>346</v>
      </c>
      <c r="G214" s="8"/>
      <c r="H214" s="4"/>
      <c r="I214" s="4"/>
      <c r="J214" s="4" t="s">
        <v>333</v>
      </c>
      <c r="K214" s="4"/>
      <c r="L214" s="4"/>
      <c r="M214" s="4"/>
      <c r="N214" s="4"/>
      <c r="O214" s="4"/>
      <c r="P214" s="4"/>
      <c r="Q214" s="4"/>
      <c r="R214" s="4" t="s">
        <v>1453</v>
      </c>
      <c r="S214" s="7" t="s">
        <v>761</v>
      </c>
      <c r="T214" s="4">
        <v>102</v>
      </c>
      <c r="U214" s="8" t="s">
        <v>1454</v>
      </c>
      <c r="V214" s="4">
        <v>1989</v>
      </c>
      <c r="W214" t="s">
        <v>10</v>
      </c>
      <c r="X214" t="s">
        <v>10</v>
      </c>
      <c r="Y214" t="s">
        <v>1455</v>
      </c>
      <c r="Z214" s="4"/>
      <c r="AA214" s="4"/>
      <c r="AB214" s="4"/>
      <c r="AC214" s="4" t="str">
        <f t="shared" si="17"/>
        <v>NC/A.102(1989)953</v>
      </c>
      <c r="AD214" s="4" t="str">
        <f t="shared" si="16"/>
        <v>A.Scalia.1989</v>
      </c>
      <c r="AE214" s="42" t="str">
        <f>IF(COUNTIF(EXFOR!G$28,"*"&amp;AC214&amp;"*")&gt;0,"○",IF(COUNTIF(EXFOR!J$28,"*"&amp;W214&amp;"*"&amp;V214)&gt;0,"△","×"))</f>
        <v>×</v>
      </c>
      <c r="AF214" s="4"/>
      <c r="AG214" s="4"/>
      <c r="AH214" s="4"/>
      <c r="AI214" s="9"/>
    </row>
    <row r="215" spans="1:35" ht="14.25">
      <c r="A215" s="4" t="str">
        <f t="shared" si="11"/>
        <v>3He(3He,2p)4He</v>
      </c>
      <c r="B215" s="4">
        <f t="shared" si="12"/>
        <v>2</v>
      </c>
      <c r="C215" s="4">
        <f t="shared" si="13"/>
        <v>3</v>
      </c>
      <c r="D215" s="4" t="str">
        <f t="shared" si="14"/>
        <v>3He</v>
      </c>
      <c r="E215" s="4" t="str">
        <f t="shared" si="15"/>
        <v>2p</v>
      </c>
      <c r="F215" s="8" t="s">
        <v>1456</v>
      </c>
      <c r="G215" s="8" t="s">
        <v>1457</v>
      </c>
      <c r="H215" s="4" t="s">
        <v>1284</v>
      </c>
      <c r="I215" s="4" t="s">
        <v>1284</v>
      </c>
      <c r="J215" s="4"/>
      <c r="K215" s="4"/>
      <c r="L215" s="4"/>
      <c r="M215" s="4"/>
      <c r="N215" s="4"/>
      <c r="O215" s="4"/>
      <c r="P215" s="4"/>
      <c r="Q215" s="4"/>
      <c r="R215" s="4" t="s">
        <v>1458</v>
      </c>
      <c r="S215" s="7" t="s">
        <v>342</v>
      </c>
      <c r="T215" s="4">
        <v>467</v>
      </c>
      <c r="U215" s="8" t="s">
        <v>980</v>
      </c>
      <c r="V215" s="4">
        <v>1987</v>
      </c>
      <c r="W215" t="s">
        <v>1459</v>
      </c>
      <c r="X215" t="s">
        <v>1460</v>
      </c>
      <c r="Y215" t="s">
        <v>1461</v>
      </c>
      <c r="Z215" s="10" t="s">
        <v>1462</v>
      </c>
      <c r="AA215" s="4"/>
      <c r="AB215" s="4"/>
      <c r="AC215" s="4" t="str">
        <f t="shared" si="17"/>
        <v>NP/A.467(1987)273</v>
      </c>
      <c r="AD215" s="4" t="str">
        <f t="shared" si="16"/>
        <v>A.Krauss.1987</v>
      </c>
      <c r="AE215" s="42" t="str">
        <f>IF(COUNTIF(EXFOR!G$28,"*"&amp;AC215&amp;"*")&gt;0,"○",IF(COUNTIF(EXFOR!J$28,"*"&amp;W215&amp;"*"&amp;V215)&gt;0,"△","×"))</f>
        <v>×</v>
      </c>
      <c r="AF215" s="4"/>
      <c r="AG215" s="4"/>
      <c r="AH215" s="4"/>
      <c r="AI215" s="9"/>
    </row>
    <row r="216" spans="1:35" ht="14.25">
      <c r="A216" s="4" t="str">
        <f t="shared" si="11"/>
        <v>3He(3He,2p)4He</v>
      </c>
      <c r="B216" s="4">
        <f t="shared" si="12"/>
        <v>2</v>
      </c>
      <c r="C216" s="4">
        <f t="shared" si="13"/>
        <v>3</v>
      </c>
      <c r="D216" s="4" t="str">
        <f t="shared" si="14"/>
        <v>3He</v>
      </c>
      <c r="E216" s="4" t="str">
        <f t="shared" si="15"/>
        <v>2p</v>
      </c>
      <c r="F216" s="8" t="s">
        <v>1463</v>
      </c>
      <c r="G216" s="8" t="s">
        <v>1464</v>
      </c>
      <c r="H216" s="4" t="s">
        <v>1309</v>
      </c>
      <c r="I216" s="4"/>
      <c r="J216" s="4"/>
      <c r="K216" s="4"/>
      <c r="L216" s="4"/>
      <c r="M216" s="4"/>
      <c r="N216" s="4"/>
      <c r="O216" s="4"/>
      <c r="P216" s="4"/>
      <c r="Q216" s="4"/>
      <c r="R216" s="4" t="s">
        <v>1465</v>
      </c>
      <c r="S216" s="7" t="s">
        <v>334</v>
      </c>
      <c r="T216" s="4">
        <v>35</v>
      </c>
      <c r="U216" s="8" t="s">
        <v>1466</v>
      </c>
      <c r="V216" s="4">
        <v>1987</v>
      </c>
      <c r="W216" t="s">
        <v>1467</v>
      </c>
      <c r="X216" t="s">
        <v>1468</v>
      </c>
      <c r="Y216" s="11" t="s">
        <v>1469</v>
      </c>
      <c r="Z216" s="10" t="s">
        <v>571</v>
      </c>
      <c r="AA216" s="4"/>
      <c r="AB216" s="4"/>
      <c r="AC216" s="4" t="str">
        <f t="shared" si="17"/>
        <v>PR/C.35(1987)383</v>
      </c>
      <c r="AD216" s="4" t="str">
        <f t="shared" si="16"/>
        <v>R.E.Brown.1987</v>
      </c>
      <c r="AE216" s="42" t="str">
        <f>IF(COUNTIF(EXFOR!G$28,"*"&amp;AC216&amp;"*")&gt;0,"○",IF(COUNTIF(EXFOR!J$28,"*"&amp;W216&amp;"*"&amp;V216)&gt;0,"△","×"))</f>
        <v>×</v>
      </c>
      <c r="AF216" s="4"/>
      <c r="AG216" s="4"/>
      <c r="AH216" s="4"/>
      <c r="AI216" s="9"/>
    </row>
    <row r="217" spans="1:35" ht="14.25">
      <c r="A217" s="4" t="str">
        <f t="shared" si="11"/>
        <v>3He(3He,2p)4He</v>
      </c>
      <c r="B217" s="4">
        <f t="shared" si="12"/>
        <v>2</v>
      </c>
      <c r="C217" s="4">
        <f t="shared" si="13"/>
        <v>3</v>
      </c>
      <c r="D217" s="4" t="str">
        <f t="shared" si="14"/>
        <v>3He</v>
      </c>
      <c r="E217" s="4" t="str">
        <f t="shared" si="15"/>
        <v>2p</v>
      </c>
      <c r="F217" s="8" t="s">
        <v>572</v>
      </c>
      <c r="G217" s="8" t="s">
        <v>573</v>
      </c>
      <c r="H217" s="4" t="s">
        <v>1064</v>
      </c>
      <c r="I217" s="4"/>
      <c r="J217" s="4"/>
      <c r="K217" s="4"/>
      <c r="L217" s="4"/>
      <c r="M217" s="4"/>
      <c r="N217" s="4"/>
      <c r="O217" s="4"/>
      <c r="P217" s="4"/>
      <c r="Q217" s="4"/>
      <c r="R217" s="4" t="s">
        <v>574</v>
      </c>
      <c r="S217" s="7" t="s">
        <v>334</v>
      </c>
      <c r="T217" s="4">
        <v>9</v>
      </c>
      <c r="U217" s="8" t="s">
        <v>575</v>
      </c>
      <c r="V217" s="4">
        <v>1974</v>
      </c>
      <c r="W217" t="s">
        <v>576</v>
      </c>
      <c r="X217" t="s">
        <v>576</v>
      </c>
      <c r="Y217" s="11" t="s">
        <v>577</v>
      </c>
      <c r="Z217" s="10" t="s">
        <v>578</v>
      </c>
      <c r="AA217" s="4"/>
      <c r="AB217" s="4"/>
      <c r="AC217" s="4" t="str">
        <f t="shared" si="17"/>
        <v>PR/C.9(1974)805</v>
      </c>
      <c r="AD217" s="4" t="str">
        <f t="shared" si="16"/>
        <v>M.R.Dwarakanath.1974</v>
      </c>
      <c r="AE217" s="42" t="str">
        <f>IF(COUNTIF(EXFOR!G$28,"*"&amp;AC217&amp;"*")&gt;0,"○",IF(COUNTIF(EXFOR!J$28,"*"&amp;W217&amp;"*"&amp;V217)&gt;0,"△","×"))</f>
        <v>×</v>
      </c>
      <c r="AF217" s="4"/>
      <c r="AG217" s="4"/>
      <c r="AH217" s="4"/>
      <c r="AI217" s="9"/>
    </row>
    <row r="218" spans="1:35" ht="12">
      <c r="A218" s="4" t="str">
        <f t="shared" si="11"/>
        <v>3He(3He,2p)4He</v>
      </c>
      <c r="B218" s="4">
        <f t="shared" si="12"/>
        <v>2</v>
      </c>
      <c r="C218" s="4">
        <f t="shared" si="13"/>
        <v>3</v>
      </c>
      <c r="D218" s="4" t="str">
        <f t="shared" si="14"/>
        <v>3He</v>
      </c>
      <c r="E218" s="4" t="str">
        <f t="shared" si="15"/>
        <v>2p</v>
      </c>
      <c r="F218" s="8"/>
      <c r="G218" s="8"/>
      <c r="H218" s="4" t="s">
        <v>340</v>
      </c>
      <c r="I218" s="4"/>
      <c r="J218" s="4"/>
      <c r="K218" s="4"/>
      <c r="L218" s="4"/>
      <c r="M218" s="4"/>
      <c r="N218" s="4"/>
      <c r="O218" s="4"/>
      <c r="P218" s="4"/>
      <c r="Q218" s="4"/>
      <c r="R218" s="4" t="s">
        <v>579</v>
      </c>
      <c r="S218" s="7" t="s">
        <v>580</v>
      </c>
      <c r="T218" s="4"/>
      <c r="U218" s="8"/>
      <c r="V218" s="4"/>
      <c r="W218" s="4"/>
      <c r="X218" s="4"/>
      <c r="Y218" s="4"/>
      <c r="Z218" s="4"/>
      <c r="AA218" s="4"/>
      <c r="AB218" s="4"/>
      <c r="AC218" s="4" t="str">
        <f t="shared" si="17"/>
        <v>CONF Munich(Nucl Phys),Vol1 P682.</v>
      </c>
      <c r="AD218" s="4" t="str">
        <f t="shared" si="16"/>
        <v>.</v>
      </c>
      <c r="AE218" s="42" t="str">
        <f>IF(COUNTIF(EXFOR!G$28,"*"&amp;AC218&amp;"*")&gt;0,"○",IF(COUNTIF(EXFOR!J$28,"*"&amp;W218&amp;"*"&amp;V218)&gt;0,"△","×"))</f>
        <v>△</v>
      </c>
      <c r="AF218" s="4"/>
      <c r="AG218" s="4"/>
      <c r="AH218" s="4"/>
      <c r="AI218" s="9"/>
    </row>
    <row r="219" spans="1:35" ht="12">
      <c r="A219" s="4" t="str">
        <f t="shared" si="11"/>
        <v>3He(3He,2p)4He</v>
      </c>
      <c r="B219" s="4">
        <f t="shared" si="12"/>
        <v>2</v>
      </c>
      <c r="C219" s="4">
        <f t="shared" si="13"/>
        <v>3</v>
      </c>
      <c r="D219" s="4" t="str">
        <f t="shared" si="14"/>
        <v>3He</v>
      </c>
      <c r="E219" s="4" t="str">
        <f t="shared" si="15"/>
        <v>2p</v>
      </c>
      <c r="F219" s="8"/>
      <c r="G219" s="8"/>
      <c r="H219" s="4" t="s">
        <v>1309</v>
      </c>
      <c r="I219" s="4"/>
      <c r="J219" s="4"/>
      <c r="K219" s="4"/>
      <c r="L219" s="4"/>
      <c r="M219" s="4"/>
      <c r="N219" s="4"/>
      <c r="O219" s="4"/>
      <c r="P219" s="4"/>
      <c r="Q219" s="4"/>
      <c r="R219" s="4" t="s">
        <v>581</v>
      </c>
      <c r="S219" s="7" t="s">
        <v>582</v>
      </c>
      <c r="T219" s="4"/>
      <c r="U219" s="8"/>
      <c r="V219" s="4"/>
      <c r="W219" s="4"/>
      <c r="X219" s="4"/>
      <c r="Y219" s="4"/>
      <c r="Z219" s="4"/>
      <c r="AA219" s="4"/>
      <c r="AB219" s="4"/>
      <c r="AC219" s="4" t="str">
        <f t="shared" si="17"/>
        <v>JOUR BAPSA 18 652 GJ13.</v>
      </c>
      <c r="AD219" s="4" t="str">
        <f t="shared" si="16"/>
        <v>.</v>
      </c>
      <c r="AE219" s="42" t="str">
        <f>IF(COUNTIF(EXFOR!G$28,"*"&amp;AC219&amp;"*")&gt;0,"○",IF(COUNTIF(EXFOR!J$28,"*"&amp;W219&amp;"*"&amp;V219)&gt;0,"△","×"))</f>
        <v>△</v>
      </c>
      <c r="AF219" s="4"/>
      <c r="AG219" s="4"/>
      <c r="AH219" s="4"/>
      <c r="AI219" s="9"/>
    </row>
    <row r="220" spans="1:35" ht="12">
      <c r="A220" s="4" t="str">
        <f t="shared" si="11"/>
        <v>3He(3He,2p)4He</v>
      </c>
      <c r="B220" s="4">
        <f t="shared" si="12"/>
        <v>2</v>
      </c>
      <c r="C220" s="4">
        <f t="shared" si="13"/>
        <v>3</v>
      </c>
      <c r="D220" s="4" t="str">
        <f t="shared" si="14"/>
        <v>3He</v>
      </c>
      <c r="E220" s="4" t="str">
        <f t="shared" si="15"/>
        <v>2p</v>
      </c>
      <c r="F220" s="8"/>
      <c r="G220" s="8"/>
      <c r="H220" s="4" t="s">
        <v>1064</v>
      </c>
      <c r="I220" s="4"/>
      <c r="J220" s="4"/>
      <c r="K220" s="4"/>
      <c r="L220" s="4"/>
      <c r="M220" s="4"/>
      <c r="N220" s="4"/>
      <c r="O220" s="4"/>
      <c r="P220" s="4"/>
      <c r="Q220" s="4"/>
      <c r="R220" s="4" t="s">
        <v>583</v>
      </c>
      <c r="S220" s="7" t="s">
        <v>584</v>
      </c>
      <c r="T220" s="4"/>
      <c r="U220" s="8"/>
      <c r="V220" s="4"/>
      <c r="W220" s="4"/>
      <c r="X220" s="4"/>
      <c r="Y220" s="4"/>
      <c r="Z220" s="4"/>
      <c r="AA220" s="4"/>
      <c r="AB220" s="4"/>
      <c r="AC220" s="4" t="str">
        <f t="shared" si="17"/>
        <v>CONF Munich(Nucl Phys),Vol1 P681.</v>
      </c>
      <c r="AD220" s="4" t="str">
        <f t="shared" si="16"/>
        <v>.</v>
      </c>
      <c r="AE220" s="42" t="str">
        <f>IF(COUNTIF(EXFOR!G$28,"*"&amp;AC220&amp;"*")&gt;0,"○",IF(COUNTIF(EXFOR!J$28,"*"&amp;W220&amp;"*"&amp;V220)&gt;0,"△","×"))</f>
        <v>△</v>
      </c>
      <c r="AF220" s="4"/>
      <c r="AG220" s="4"/>
      <c r="AH220" s="4"/>
      <c r="AI220" s="9"/>
    </row>
    <row r="221" spans="1:35" ht="14.25">
      <c r="A221" s="4" t="str">
        <f t="shared" si="11"/>
        <v>3He(3He,2p)4He</v>
      </c>
      <c r="B221" s="4">
        <f t="shared" si="12"/>
        <v>2</v>
      </c>
      <c r="C221" s="4">
        <f t="shared" si="13"/>
        <v>3</v>
      </c>
      <c r="D221" s="4" t="str">
        <f t="shared" si="14"/>
        <v>3He</v>
      </c>
      <c r="E221" s="4" t="str">
        <f t="shared" si="15"/>
        <v>2p</v>
      </c>
      <c r="F221" s="8" t="s">
        <v>585</v>
      </c>
      <c r="G221" s="8" t="s">
        <v>586</v>
      </c>
      <c r="H221" s="4" t="s">
        <v>1064</v>
      </c>
      <c r="I221" s="4"/>
      <c r="J221" s="4"/>
      <c r="K221" s="4"/>
      <c r="L221" s="4"/>
      <c r="M221" s="4"/>
      <c r="N221" s="4"/>
      <c r="O221" s="4"/>
      <c r="P221" s="4"/>
      <c r="Q221" s="4"/>
      <c r="R221" s="4" t="s">
        <v>587</v>
      </c>
      <c r="S221" s="7" t="s">
        <v>334</v>
      </c>
      <c r="T221" s="4">
        <v>4</v>
      </c>
      <c r="U221" s="8" t="s">
        <v>588</v>
      </c>
      <c r="V221" s="4">
        <v>1971</v>
      </c>
      <c r="W221" t="s">
        <v>576</v>
      </c>
      <c r="X221" t="s">
        <v>589</v>
      </c>
      <c r="Y221" s="11" t="s">
        <v>590</v>
      </c>
      <c r="Z221" s="10" t="s">
        <v>591</v>
      </c>
      <c r="AA221" s="4"/>
      <c r="AB221" s="4"/>
      <c r="AC221" s="4" t="str">
        <f t="shared" si="17"/>
        <v>PR/C.4(1971)1532</v>
      </c>
      <c r="AD221" s="4" t="str">
        <f t="shared" si="16"/>
        <v>M.R.Dwarakanath.1971</v>
      </c>
      <c r="AE221" s="42" t="str">
        <f>IF(COUNTIF(EXFOR!G$28,"*"&amp;AC221&amp;"*")&gt;0,"○",IF(COUNTIF(EXFOR!J$28,"*"&amp;W221&amp;"*"&amp;V221)&gt;0,"△","×"))</f>
        <v>×</v>
      </c>
      <c r="AF221" s="4"/>
      <c r="AG221" s="4"/>
      <c r="AH221" s="4"/>
      <c r="AI221" s="9"/>
    </row>
    <row r="222" spans="1:35" ht="12">
      <c r="A222" s="4" t="str">
        <f t="shared" si="11"/>
        <v>3He(3He,2p)4He</v>
      </c>
      <c r="B222" s="4">
        <f t="shared" si="12"/>
        <v>2</v>
      </c>
      <c r="C222" s="4">
        <f t="shared" si="13"/>
        <v>3</v>
      </c>
      <c r="D222" s="4" t="str">
        <f t="shared" si="14"/>
        <v>3He</v>
      </c>
      <c r="E222" s="4" t="str">
        <f t="shared" si="15"/>
        <v>2p</v>
      </c>
      <c r="F222" s="8" t="s">
        <v>387</v>
      </c>
      <c r="G222" s="8"/>
      <c r="H222" s="4" t="s">
        <v>333</v>
      </c>
      <c r="I222" s="4"/>
      <c r="J222" s="4"/>
      <c r="K222" s="4"/>
      <c r="L222" s="4"/>
      <c r="M222" s="4"/>
      <c r="N222" s="4"/>
      <c r="O222" s="4"/>
      <c r="P222" s="4"/>
      <c r="Q222" s="4"/>
      <c r="R222" s="4" t="s">
        <v>592</v>
      </c>
      <c r="S222" s="7" t="s">
        <v>593</v>
      </c>
      <c r="T222" s="4">
        <v>23</v>
      </c>
      <c r="U222" s="8" t="s">
        <v>594</v>
      </c>
      <c r="V222" s="4">
        <v>1970</v>
      </c>
      <c r="W222" t="s">
        <v>595</v>
      </c>
      <c r="X222" t="s">
        <v>596</v>
      </c>
      <c r="Y222" t="s">
        <v>597</v>
      </c>
      <c r="Z222" s="4"/>
      <c r="AA222" s="4"/>
      <c r="AB222" s="4"/>
      <c r="AC222" s="4" t="str">
        <f t="shared" si="17"/>
        <v>AUJ.23(1970)633</v>
      </c>
      <c r="AD222" s="4" t="str">
        <f t="shared" si="16"/>
        <v>R.M.May.1970</v>
      </c>
      <c r="AE222" s="42" t="str">
        <f>IF(COUNTIF(EXFOR!G$28,"*"&amp;AC222&amp;"*")&gt;0,"○",IF(COUNTIF(EXFOR!J$28,"*"&amp;W222&amp;"*"&amp;V222)&gt;0,"△","×"))</f>
        <v>×</v>
      </c>
      <c r="AF222" s="4"/>
      <c r="AG222" s="4"/>
      <c r="AH222" s="4"/>
      <c r="AI222" s="9"/>
    </row>
    <row r="223" spans="1:35" ht="12">
      <c r="A223" s="4"/>
      <c r="B223" s="4"/>
      <c r="C223" s="4"/>
      <c r="D223" s="4"/>
      <c r="E223" s="4"/>
      <c r="F223" s="8"/>
      <c r="G223" s="8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7"/>
      <c r="T223" s="4"/>
      <c r="U223" s="8"/>
      <c r="V223" s="4"/>
      <c r="W223"/>
      <c r="X223"/>
      <c r="Y223"/>
      <c r="Z223" s="4"/>
      <c r="AA223" s="4"/>
      <c r="AB223" s="4"/>
      <c r="AC223" s="4" t="str">
        <f t="shared" si="17"/>
        <v>.</v>
      </c>
      <c r="AD223" s="4" t="str">
        <f t="shared" si="16"/>
        <v>.</v>
      </c>
      <c r="AE223" s="42"/>
      <c r="AF223" s="4"/>
      <c r="AG223" s="4"/>
      <c r="AH223" s="4"/>
      <c r="AI223" s="9"/>
    </row>
    <row r="224" spans="1:35" ht="15">
      <c r="A224" s="4" t="s">
        <v>598</v>
      </c>
      <c r="B224" s="4">
        <v>2</v>
      </c>
      <c r="C224" s="4">
        <v>3</v>
      </c>
      <c r="D224" s="4" t="s">
        <v>328</v>
      </c>
      <c r="E224" s="4" t="s">
        <v>329</v>
      </c>
      <c r="F224" s="8" t="s">
        <v>599</v>
      </c>
      <c r="G224" s="8" t="s">
        <v>600</v>
      </c>
      <c r="H224" s="4" t="s">
        <v>331</v>
      </c>
      <c r="I224" s="4" t="s">
        <v>333</v>
      </c>
      <c r="J224" s="4"/>
      <c r="K224" s="4"/>
      <c r="L224" s="4"/>
      <c r="M224" s="4"/>
      <c r="N224" s="4"/>
      <c r="O224" s="4"/>
      <c r="P224" s="4"/>
      <c r="Q224" s="4"/>
      <c r="R224" s="4" t="s">
        <v>601</v>
      </c>
      <c r="S224" s="7" t="s">
        <v>332</v>
      </c>
      <c r="T224" s="4">
        <v>35</v>
      </c>
      <c r="U224" s="8" t="s">
        <v>602</v>
      </c>
      <c r="V224" s="4">
        <v>2008</v>
      </c>
      <c r="W224" t="s">
        <v>603</v>
      </c>
      <c r="X224" t="s">
        <v>604</v>
      </c>
      <c r="Y224" t="s">
        <v>605</v>
      </c>
      <c r="Z224" s="18" t="s">
        <v>606</v>
      </c>
      <c r="AA224" s="4"/>
      <c r="AB224" s="4"/>
      <c r="AC224" s="4" t="str">
        <f t="shared" si="17"/>
        <v>JP/G.35(2008)014002</v>
      </c>
      <c r="AD224" s="4" t="str">
        <f t="shared" si="16"/>
        <v>G.Gyurky.2008</v>
      </c>
      <c r="AE224" s="42" t="str">
        <f>IF(COUNTIF(EXFOR!G$29:G$46,"*"&amp;AC224&amp;"*")&gt;0,"○",IF(COUNTIF(EXFOR!J$29:J$46,"*"&amp;W224&amp;"*"&amp;V224)&gt;0,"△","×"))</f>
        <v>×</v>
      </c>
      <c r="AF224" s="4"/>
      <c r="AG224" s="4"/>
      <c r="AH224" s="4"/>
      <c r="AI224" s="9"/>
    </row>
    <row r="225" spans="1:35" ht="15">
      <c r="A225" s="4" t="s">
        <v>598</v>
      </c>
      <c r="B225" s="4">
        <v>2</v>
      </c>
      <c r="C225" s="4">
        <v>3</v>
      </c>
      <c r="D225" s="4" t="s">
        <v>328</v>
      </c>
      <c r="E225" s="4" t="s">
        <v>329</v>
      </c>
      <c r="F225" s="8" t="s">
        <v>607</v>
      </c>
      <c r="G225" s="8" t="s">
        <v>608</v>
      </c>
      <c r="H225" s="4" t="s">
        <v>1309</v>
      </c>
      <c r="I225" s="4"/>
      <c r="J225" s="4"/>
      <c r="K225" s="4"/>
      <c r="L225" s="4" t="s">
        <v>1309</v>
      </c>
      <c r="M225" s="4"/>
      <c r="N225" s="4"/>
      <c r="O225" s="4"/>
      <c r="P225" s="4"/>
      <c r="Q225" s="4"/>
      <c r="R225" s="4" t="s">
        <v>609</v>
      </c>
      <c r="S225" s="7" t="s">
        <v>332</v>
      </c>
      <c r="T225" s="4">
        <v>35</v>
      </c>
      <c r="U225" s="8" t="s">
        <v>610</v>
      </c>
      <c r="V225" s="4">
        <v>2008</v>
      </c>
      <c r="W225" t="s">
        <v>611</v>
      </c>
      <c r="X225" t="s">
        <v>612</v>
      </c>
      <c r="Y225" t="s">
        <v>613</v>
      </c>
      <c r="Z225" s="18" t="s">
        <v>614</v>
      </c>
      <c r="AA225" s="4"/>
      <c r="AB225" s="4"/>
      <c r="AC225" s="4" t="str">
        <f t="shared" si="17"/>
        <v>JP/G.35(2008)014021</v>
      </c>
      <c r="AD225" s="4" t="str">
        <f t="shared" si="16"/>
        <v>A.Di Leva.2008</v>
      </c>
      <c r="AE225" s="42" t="str">
        <f>IF(COUNTIF(EXFOR!G$29:G$46,"*"&amp;AC225&amp;"*")&gt;0,"○",IF(COUNTIF(EXFOR!J$29:J$46,"*"&amp;W225&amp;"*"&amp;V225)&gt;0,"△","×"))</f>
        <v>×</v>
      </c>
      <c r="AF225" s="4"/>
      <c r="AG225" s="4"/>
      <c r="AH225" s="4"/>
      <c r="AI225" s="9"/>
    </row>
    <row r="226" spans="1:35" ht="12">
      <c r="A226" s="4" t="s">
        <v>598</v>
      </c>
      <c r="B226" s="4">
        <v>2</v>
      </c>
      <c r="C226" s="4">
        <v>3</v>
      </c>
      <c r="D226" s="4" t="s">
        <v>328</v>
      </c>
      <c r="E226" s="4" t="s">
        <v>329</v>
      </c>
      <c r="F226" s="8"/>
      <c r="G226" s="8"/>
      <c r="H226" s="4"/>
      <c r="I226" s="4"/>
      <c r="J226" s="4" t="s">
        <v>331</v>
      </c>
      <c r="K226" s="4"/>
      <c r="L226" s="4"/>
      <c r="M226" s="4"/>
      <c r="N226" s="4"/>
      <c r="O226" s="4"/>
      <c r="P226" s="4"/>
      <c r="Q226" s="4"/>
      <c r="R226" s="4" t="s">
        <v>615</v>
      </c>
      <c r="S226" s="7" t="s">
        <v>332</v>
      </c>
      <c r="T226" s="4">
        <v>35</v>
      </c>
      <c r="U226" s="8" t="s">
        <v>616</v>
      </c>
      <c r="V226" s="4">
        <v>2008</v>
      </c>
      <c r="W226" t="s">
        <v>617</v>
      </c>
      <c r="X226" t="s">
        <v>618</v>
      </c>
      <c r="Y226" t="s">
        <v>619</v>
      </c>
      <c r="Z226" s="18" t="s">
        <v>620</v>
      </c>
      <c r="AA226" s="4"/>
      <c r="AB226" s="4"/>
      <c r="AC226" s="4" t="str">
        <f t="shared" si="17"/>
        <v>JP/G.35(2008)014005</v>
      </c>
      <c r="AD226" s="4" t="str">
        <f t="shared" si="16"/>
        <v>T.Dent.2008</v>
      </c>
      <c r="AE226" s="42" t="str">
        <f>IF(COUNTIF(EXFOR!G$29:G$46,"*"&amp;AC226&amp;"*")&gt;0,"○",IF(COUNTIF(EXFOR!J$29:J$46,"*"&amp;W226&amp;"*"&amp;V226)&gt;0,"△","×"))</f>
        <v>×</v>
      </c>
      <c r="AF226" s="4"/>
      <c r="AG226" s="4"/>
      <c r="AH226" s="4"/>
      <c r="AI226" s="9"/>
    </row>
    <row r="227" spans="1:35" ht="12">
      <c r="A227" s="4" t="s">
        <v>598</v>
      </c>
      <c r="B227" s="4">
        <v>2</v>
      </c>
      <c r="C227" s="4">
        <v>3</v>
      </c>
      <c r="D227" s="4" t="s">
        <v>328</v>
      </c>
      <c r="E227" s="4" t="s">
        <v>329</v>
      </c>
      <c r="F227" s="8" t="s">
        <v>1071</v>
      </c>
      <c r="G227" s="8" t="s">
        <v>621</v>
      </c>
      <c r="H227" s="4" t="s">
        <v>333</v>
      </c>
      <c r="I227" s="4" t="s">
        <v>1284</v>
      </c>
      <c r="J227" s="4"/>
      <c r="K227" s="4"/>
      <c r="L227" s="4"/>
      <c r="M227" s="4"/>
      <c r="N227" s="4"/>
      <c r="O227" s="4"/>
      <c r="P227" s="4"/>
      <c r="Q227" s="4"/>
      <c r="R227" s="4" t="s">
        <v>622</v>
      </c>
      <c r="S227" s="7" t="s">
        <v>342</v>
      </c>
      <c r="T227" s="4">
        <v>808</v>
      </c>
      <c r="U227" s="8" t="s">
        <v>623</v>
      </c>
      <c r="V227" s="4">
        <v>2008</v>
      </c>
      <c r="W227" t="s">
        <v>624</v>
      </c>
      <c r="X227" t="s">
        <v>625</v>
      </c>
      <c r="Y227" t="s">
        <v>626</v>
      </c>
      <c r="Z227" s="18" t="s">
        <v>403</v>
      </c>
      <c r="AA227" s="4"/>
      <c r="AB227" s="4"/>
      <c r="AC227" s="4" t="str">
        <f t="shared" si="17"/>
        <v>NP/A.808(2008)192</v>
      </c>
      <c r="AD227" s="4" t="str">
        <f t="shared" si="16"/>
        <v>L.Canton.2008</v>
      </c>
      <c r="AE227" s="42" t="str">
        <f>IF(COUNTIF(EXFOR!G$29:G$46,"*"&amp;AC227&amp;"*")&gt;0,"○",IF(COUNTIF(EXFOR!J$29:J$46,"*"&amp;W227&amp;"*"&amp;V227)&gt;0,"△","×"))</f>
        <v>×</v>
      </c>
      <c r="AF227" s="4"/>
      <c r="AG227" s="4"/>
      <c r="AH227" s="4"/>
      <c r="AI227" s="9"/>
    </row>
    <row r="228" spans="1:35" ht="14.25">
      <c r="A228" s="4" t="s">
        <v>598</v>
      </c>
      <c r="B228" s="4">
        <v>2</v>
      </c>
      <c r="C228" s="4">
        <v>3</v>
      </c>
      <c r="D228" s="4" t="s">
        <v>328</v>
      </c>
      <c r="E228" s="4" t="s">
        <v>329</v>
      </c>
      <c r="F228" s="8" t="s">
        <v>1079</v>
      </c>
      <c r="G228" s="8" t="s">
        <v>404</v>
      </c>
      <c r="H228" s="4" t="s">
        <v>1309</v>
      </c>
      <c r="I228" s="4" t="s">
        <v>1284</v>
      </c>
      <c r="J228" s="4"/>
      <c r="K228" s="4"/>
      <c r="L228" s="4" t="s">
        <v>1309</v>
      </c>
      <c r="M228" s="4"/>
      <c r="N228" s="4"/>
      <c r="O228" s="4"/>
      <c r="P228" s="4"/>
      <c r="Q228" s="4"/>
      <c r="R228" s="4" t="s">
        <v>405</v>
      </c>
      <c r="S228" s="7" t="s">
        <v>334</v>
      </c>
      <c r="T228" s="4">
        <v>75</v>
      </c>
      <c r="U228" s="8" t="s">
        <v>406</v>
      </c>
      <c r="V228" s="4">
        <v>2007</v>
      </c>
      <c r="W228" t="s">
        <v>407</v>
      </c>
      <c r="X228" t="s">
        <v>408</v>
      </c>
      <c r="Y228" s="11" t="s">
        <v>409</v>
      </c>
      <c r="Z228" s="18" t="s">
        <v>410</v>
      </c>
      <c r="AA228" s="4"/>
      <c r="AB228" s="4"/>
      <c r="AC228" s="4" t="str">
        <f t="shared" si="17"/>
        <v>PR/C.75(2007)035805</v>
      </c>
      <c r="AD228" s="4" t="str">
        <f t="shared" si="16"/>
        <v>Gy.Gyurky.2007</v>
      </c>
      <c r="AE228" s="42" t="str">
        <f>IF(COUNTIF(EXFOR!G$29:G$46,"*"&amp;AC228&amp;"*")&gt;0,"○",IF(COUNTIF(EXFOR!J$29:J$46,"*"&amp;W228&amp;"*"&amp;V228)&gt;0,"△","×"))</f>
        <v>○</v>
      </c>
      <c r="AF228" s="4"/>
      <c r="AG228" s="4"/>
      <c r="AH228" s="4"/>
      <c r="AI228" s="9"/>
    </row>
    <row r="229" spans="1:35" ht="15">
      <c r="A229" s="4" t="s">
        <v>598</v>
      </c>
      <c r="B229" s="4">
        <v>2</v>
      </c>
      <c r="C229" s="4">
        <v>3</v>
      </c>
      <c r="D229" s="4" t="s">
        <v>328</v>
      </c>
      <c r="E229" s="4" t="s">
        <v>329</v>
      </c>
      <c r="F229" s="8" t="s">
        <v>411</v>
      </c>
      <c r="G229" s="8" t="s">
        <v>412</v>
      </c>
      <c r="H229" s="4" t="s">
        <v>1309</v>
      </c>
      <c r="I229" s="4" t="s">
        <v>1284</v>
      </c>
      <c r="J229" s="4"/>
      <c r="K229" s="4"/>
      <c r="L229" s="4" t="s">
        <v>1309</v>
      </c>
      <c r="M229" s="4"/>
      <c r="N229" s="4"/>
      <c r="O229" s="4"/>
      <c r="P229" s="4"/>
      <c r="Q229" s="4"/>
      <c r="R229" s="4" t="s">
        <v>413</v>
      </c>
      <c r="S229" s="7" t="s">
        <v>414</v>
      </c>
      <c r="T229" s="4"/>
      <c r="U229" s="8"/>
      <c r="V229" s="4">
        <v>2007</v>
      </c>
      <c r="W229" t="s">
        <v>415</v>
      </c>
      <c r="X229" t="s">
        <v>416</v>
      </c>
      <c r="Y229" t="s">
        <v>417</v>
      </c>
      <c r="Z229" s="4"/>
      <c r="AA229" s="4"/>
      <c r="AB229" s="4"/>
      <c r="AC229" s="4" t="str">
        <f t="shared" si="17"/>
        <v>arXiv:0705.2151v1 [nucl-ex] (2007).(2007)</v>
      </c>
      <c r="AD229" s="4" t="str">
        <f t="shared" si="16"/>
        <v>F.Confortola.2007</v>
      </c>
      <c r="AE229" s="42" t="str">
        <f>IF(COUNTIF(EXFOR!G$29:G$46,"*"&amp;AC229&amp;"*")&gt;0,"○",IF(COUNTIF(EXFOR!J$29:J$46,"*"&amp;W229&amp;"*"&amp;V229)&gt;0,"△","×"))</f>
        <v>△</v>
      </c>
      <c r="AF229" s="4"/>
      <c r="AG229" s="4"/>
      <c r="AH229" s="4"/>
      <c r="AI229" s="9"/>
    </row>
    <row r="230" spans="1:35" ht="12">
      <c r="A230" s="4" t="s">
        <v>598</v>
      </c>
      <c r="B230" s="4">
        <v>2</v>
      </c>
      <c r="C230" s="4">
        <v>3</v>
      </c>
      <c r="D230" s="4" t="s">
        <v>328</v>
      </c>
      <c r="E230" s="4" t="s">
        <v>329</v>
      </c>
      <c r="F230" s="8" t="s">
        <v>418</v>
      </c>
      <c r="G230" s="8" t="s">
        <v>404</v>
      </c>
      <c r="H230" s="4" t="s">
        <v>1284</v>
      </c>
      <c r="I230" s="4" t="s">
        <v>1284</v>
      </c>
      <c r="J230" s="4"/>
      <c r="K230" s="4"/>
      <c r="L230" s="4" t="s">
        <v>1309</v>
      </c>
      <c r="M230" s="4"/>
      <c r="N230" s="4"/>
      <c r="O230" s="4"/>
      <c r="P230" s="4"/>
      <c r="Q230" s="4"/>
      <c r="R230" s="4" t="s">
        <v>419</v>
      </c>
      <c r="S230" s="7" t="s">
        <v>334</v>
      </c>
      <c r="T230" s="4">
        <v>75</v>
      </c>
      <c r="U230" s="8" t="s">
        <v>420</v>
      </c>
      <c r="V230" s="4">
        <v>2007</v>
      </c>
      <c r="W230" t="s">
        <v>415</v>
      </c>
      <c r="X230" t="s">
        <v>416</v>
      </c>
      <c r="Y230" s="4"/>
      <c r="Z230" s="18" t="s">
        <v>421</v>
      </c>
      <c r="AA230" s="4"/>
      <c r="AB230" s="4"/>
      <c r="AC230" s="4" t="str">
        <f t="shared" si="17"/>
        <v>PR/C.75(2007)065803</v>
      </c>
      <c r="AD230" s="4" t="str">
        <f t="shared" si="16"/>
        <v>F.Confortola.2007</v>
      </c>
      <c r="AE230" s="42" t="str">
        <f>IF(COUNTIF(EXFOR!G$29:G$46,"*"&amp;AC230&amp;"*")&gt;0,"○",IF(COUNTIF(EXFOR!J$29:J$46,"*"&amp;W230&amp;"*"&amp;V230)&gt;0,"△","×"))</f>
        <v>○</v>
      </c>
      <c r="AF230" s="4"/>
      <c r="AG230" s="4"/>
      <c r="AH230" s="4"/>
      <c r="AI230" s="9"/>
    </row>
    <row r="231" spans="1:35" ht="12">
      <c r="A231" s="4" t="s">
        <v>598</v>
      </c>
      <c r="B231" s="4">
        <v>2</v>
      </c>
      <c r="C231" s="4">
        <v>3</v>
      </c>
      <c r="D231" s="4" t="s">
        <v>328</v>
      </c>
      <c r="E231" s="4" t="s">
        <v>329</v>
      </c>
      <c r="F231" s="8" t="s">
        <v>418</v>
      </c>
      <c r="G231" s="8" t="s">
        <v>404</v>
      </c>
      <c r="H231" s="4" t="s">
        <v>1284</v>
      </c>
      <c r="I231" s="4" t="s">
        <v>1284</v>
      </c>
      <c r="J231" s="4"/>
      <c r="K231" s="4"/>
      <c r="L231" s="4" t="s">
        <v>1309</v>
      </c>
      <c r="M231" s="4"/>
      <c r="N231" s="4"/>
      <c r="O231" s="4"/>
      <c r="P231" s="4"/>
      <c r="Q231" s="4"/>
      <c r="R231" s="4" t="s">
        <v>419</v>
      </c>
      <c r="S231" s="7" t="s">
        <v>422</v>
      </c>
      <c r="T231" s="4">
        <v>75</v>
      </c>
      <c r="U231" s="8" t="s">
        <v>423</v>
      </c>
      <c r="V231" s="4">
        <v>2007</v>
      </c>
      <c r="W231" t="s">
        <v>415</v>
      </c>
      <c r="X231" t="s">
        <v>416</v>
      </c>
      <c r="Y231" s="4"/>
      <c r="Z231" s="18" t="s">
        <v>421</v>
      </c>
      <c r="AA231" s="4"/>
      <c r="AB231" s="4"/>
      <c r="AC231" s="4" t="str">
        <f t="shared" si="17"/>
        <v>Pub.Note: Phys.Rev. C.75(2007)069903</v>
      </c>
      <c r="AD231" s="4" t="str">
        <f t="shared" si="16"/>
        <v>F.Confortola.2007</v>
      </c>
      <c r="AE231" s="42" t="str">
        <f>IF(COUNTIF(EXFOR!G$29:G$46,"*"&amp;AC231&amp;"*")&gt;0,"○",IF(COUNTIF(EXFOR!J$29:J$46,"*"&amp;W231&amp;"*"&amp;V231)&gt;0,"△","×"))</f>
        <v>△</v>
      </c>
      <c r="AF231" s="4"/>
      <c r="AG231" s="4"/>
      <c r="AH231" s="4"/>
      <c r="AI231" s="9"/>
    </row>
    <row r="232" spans="1:35" ht="14.25">
      <c r="A232" s="4" t="s">
        <v>598</v>
      </c>
      <c r="B232" s="4">
        <v>2</v>
      </c>
      <c r="C232" s="4">
        <v>3</v>
      </c>
      <c r="D232" s="4" t="s">
        <v>328</v>
      </c>
      <c r="E232" s="4" t="s">
        <v>329</v>
      </c>
      <c r="F232" s="8" t="s">
        <v>424</v>
      </c>
      <c r="G232" s="8" t="s">
        <v>425</v>
      </c>
      <c r="H232" s="4" t="s">
        <v>1309</v>
      </c>
      <c r="I232" s="4" t="s">
        <v>1284</v>
      </c>
      <c r="J232" s="4"/>
      <c r="K232" s="4"/>
      <c r="L232" s="4" t="s">
        <v>1309</v>
      </c>
      <c r="M232" s="4"/>
      <c r="N232" s="4"/>
      <c r="O232" s="4"/>
      <c r="P232" s="4"/>
      <c r="Q232" s="4"/>
      <c r="R232" s="4" t="s">
        <v>426</v>
      </c>
      <c r="S232" s="7" t="s">
        <v>334</v>
      </c>
      <c r="T232" s="4">
        <v>76</v>
      </c>
      <c r="U232" s="8" t="s">
        <v>1095</v>
      </c>
      <c r="V232" s="4">
        <v>2007</v>
      </c>
      <c r="W232" t="s">
        <v>427</v>
      </c>
      <c r="X232" t="s">
        <v>428</v>
      </c>
      <c r="Y232" s="11" t="s">
        <v>429</v>
      </c>
      <c r="Z232" s="18" t="s">
        <v>430</v>
      </c>
      <c r="AA232" s="4"/>
      <c r="AB232" s="4"/>
      <c r="AC232" s="4" t="str">
        <f t="shared" si="17"/>
        <v>PR/C.76(2007)055801</v>
      </c>
      <c r="AD232" s="4" t="str">
        <f t="shared" si="16"/>
        <v>T.A.D.Brown.2007</v>
      </c>
      <c r="AE232" s="42" t="str">
        <f>IF(COUNTIF(EXFOR!G$29:G$46,"*"&amp;AC232&amp;"*")&gt;0,"○",IF(COUNTIF(EXFOR!J$29:J$46,"*"&amp;W232&amp;"*"&amp;V232)&gt;0,"△","×"))</f>
        <v>×</v>
      </c>
      <c r="AF232" s="4"/>
      <c r="AG232" s="4"/>
      <c r="AH232" s="4"/>
      <c r="AI232" s="9"/>
    </row>
    <row r="233" spans="1:35" ht="15">
      <c r="A233" s="4" t="s">
        <v>598</v>
      </c>
      <c r="B233" s="4">
        <v>2</v>
      </c>
      <c r="C233" s="4">
        <v>3</v>
      </c>
      <c r="D233" s="4" t="s">
        <v>328</v>
      </c>
      <c r="E233" s="4" t="s">
        <v>329</v>
      </c>
      <c r="F233" s="8" t="s">
        <v>431</v>
      </c>
      <c r="G233" s="8" t="s">
        <v>432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 t="s">
        <v>433</v>
      </c>
      <c r="S233" s="7" t="s">
        <v>498</v>
      </c>
      <c r="T233" s="4" t="s">
        <v>434</v>
      </c>
      <c r="U233" s="8" t="s">
        <v>435</v>
      </c>
      <c r="V233" s="4">
        <v>2006</v>
      </c>
      <c r="W233" t="s">
        <v>436</v>
      </c>
      <c r="X233" t="s">
        <v>437</v>
      </c>
      <c r="Y233" t="s">
        <v>438</v>
      </c>
      <c r="Z233" s="18" t="s">
        <v>439</v>
      </c>
      <c r="AA233" s="4"/>
      <c r="AB233" s="4"/>
      <c r="AC233" s="4" t="str">
        <f t="shared" si="17"/>
        <v>EPJ/A.27,Supplement1(2006)177</v>
      </c>
      <c r="AD233" s="4" t="str">
        <f t="shared" si="16"/>
        <v>H.Costantini.2006</v>
      </c>
      <c r="AE233" s="42" t="str">
        <f>IF(COUNTIF(EXFOR!G$29:G$46,"*"&amp;AC233&amp;"*")&gt;0,"○",IF(COUNTIF(EXFOR!J$29:J$46,"*"&amp;W233&amp;"*"&amp;V233)&gt;0,"△","×"))</f>
        <v>×</v>
      </c>
      <c r="AF233" s="4"/>
      <c r="AG233" s="4"/>
      <c r="AH233" s="4"/>
      <c r="AI233" s="9"/>
    </row>
    <row r="234" spans="1:35" ht="15">
      <c r="A234" s="4" t="s">
        <v>598</v>
      </c>
      <c r="B234" s="4">
        <v>2</v>
      </c>
      <c r="C234" s="4">
        <v>3</v>
      </c>
      <c r="D234" s="4" t="s">
        <v>328</v>
      </c>
      <c r="E234" s="4" t="s">
        <v>329</v>
      </c>
      <c r="F234" s="8" t="s">
        <v>440</v>
      </c>
      <c r="G234" s="8" t="s">
        <v>441</v>
      </c>
      <c r="H234" s="4" t="s">
        <v>1309</v>
      </c>
      <c r="I234" s="4" t="s">
        <v>1284</v>
      </c>
      <c r="J234" s="4"/>
      <c r="K234" s="4"/>
      <c r="L234" s="4"/>
      <c r="M234" s="4"/>
      <c r="N234" s="4"/>
      <c r="O234" s="4"/>
      <c r="P234" s="4"/>
      <c r="Q234" s="4"/>
      <c r="R234" s="4" t="s">
        <v>442</v>
      </c>
      <c r="S234" s="7" t="s">
        <v>443</v>
      </c>
      <c r="T234" s="4"/>
      <c r="U234" s="8"/>
      <c r="V234" s="4">
        <v>2006</v>
      </c>
      <c r="W234" t="s">
        <v>444</v>
      </c>
      <c r="X234" t="s">
        <v>1586</v>
      </c>
      <c r="Y234" t="s">
        <v>1587</v>
      </c>
      <c r="Z234" s="4"/>
      <c r="AA234" s="4"/>
      <c r="AB234" s="4"/>
      <c r="AC234" s="4" t="str">
        <f t="shared" si="17"/>
        <v> nucl-ex/0609013,9/11/2006 (2006).(2006)</v>
      </c>
      <c r="AD234" s="4" t="str">
        <f t="shared" si="16"/>
        <v>D.Bemmerer.2006</v>
      </c>
      <c r="AE234" s="42" t="str">
        <f>IF(COUNTIF(EXFOR!G$29:G$46,"*"&amp;AC234&amp;"*")&gt;0,"○",IF(COUNTIF(EXFOR!J$29:J$46,"*"&amp;W234&amp;"*"&amp;V234)&gt;0,"△","×"))</f>
        <v>△</v>
      </c>
      <c r="AF234" s="4"/>
      <c r="AG234" s="4"/>
      <c r="AH234" s="4"/>
      <c r="AI234" s="9"/>
    </row>
    <row r="235" spans="1:35" ht="15">
      <c r="A235" s="4" t="s">
        <v>598</v>
      </c>
      <c r="B235" s="4">
        <v>2</v>
      </c>
      <c r="C235" s="4">
        <v>3</v>
      </c>
      <c r="D235" s="4" t="s">
        <v>328</v>
      </c>
      <c r="E235" s="4" t="s">
        <v>329</v>
      </c>
      <c r="F235" s="8" t="s">
        <v>440</v>
      </c>
      <c r="G235" s="8" t="s">
        <v>404</v>
      </c>
      <c r="H235" s="4" t="s">
        <v>1309</v>
      </c>
      <c r="I235" s="4" t="s">
        <v>1284</v>
      </c>
      <c r="J235" s="4"/>
      <c r="K235" s="4"/>
      <c r="L235" s="4"/>
      <c r="M235" s="4"/>
      <c r="N235" s="4"/>
      <c r="O235" s="4"/>
      <c r="P235" s="4"/>
      <c r="Q235" s="4"/>
      <c r="R235" s="4" t="s">
        <v>1588</v>
      </c>
      <c r="S235" s="7" t="s">
        <v>383</v>
      </c>
      <c r="T235" s="4">
        <v>97</v>
      </c>
      <c r="U235" s="8" t="s">
        <v>1589</v>
      </c>
      <c r="V235" s="4">
        <v>2006</v>
      </c>
      <c r="W235" t="s">
        <v>444</v>
      </c>
      <c r="X235" t="s">
        <v>1586</v>
      </c>
      <c r="Y235" t="s">
        <v>1590</v>
      </c>
      <c r="Z235" s="18" t="s">
        <v>1591</v>
      </c>
      <c r="AA235" s="4"/>
      <c r="AB235" s="4"/>
      <c r="AC235" s="4" t="str">
        <f t="shared" si="17"/>
        <v>PRL.97(2006)122502</v>
      </c>
      <c r="AD235" s="4" t="str">
        <f t="shared" si="16"/>
        <v>D.Bemmerer.2006</v>
      </c>
      <c r="AE235" s="42" t="str">
        <f>IF(COUNTIF(EXFOR!G$29:G$46,"*"&amp;AC235&amp;"*")&gt;0,"○",IF(COUNTIF(EXFOR!J$29:J$46,"*"&amp;W235&amp;"*"&amp;V235)&gt;0,"△","×"))</f>
        <v>○</v>
      </c>
      <c r="AF235" s="4"/>
      <c r="AG235" s="4"/>
      <c r="AH235" s="4"/>
      <c r="AI235" s="9"/>
    </row>
    <row r="236" spans="1:35" ht="12">
      <c r="A236" s="4" t="s">
        <v>598</v>
      </c>
      <c r="B236" s="4">
        <v>2</v>
      </c>
      <c r="C236" s="4">
        <v>3</v>
      </c>
      <c r="D236" s="4" t="s">
        <v>328</v>
      </c>
      <c r="E236" s="4" t="s">
        <v>329</v>
      </c>
      <c r="F236" s="8" t="s">
        <v>346</v>
      </c>
      <c r="G236" s="8"/>
      <c r="H236" s="4" t="s">
        <v>331</v>
      </c>
      <c r="I236" s="4" t="s">
        <v>1284</v>
      </c>
      <c r="J236" s="4" t="s">
        <v>1284</v>
      </c>
      <c r="K236" s="4"/>
      <c r="L236" s="4"/>
      <c r="M236" s="4"/>
      <c r="N236" s="4"/>
      <c r="O236" s="4"/>
      <c r="P236" s="4"/>
      <c r="Q236" s="4"/>
      <c r="R236" s="4" t="s">
        <v>1058</v>
      </c>
      <c r="S236" s="7" t="s">
        <v>1592</v>
      </c>
      <c r="T236" s="4"/>
      <c r="U236" s="8"/>
      <c r="V236" s="4">
        <v>2004</v>
      </c>
      <c r="W236" t="s">
        <v>1319</v>
      </c>
      <c r="X236" t="s">
        <v>1320</v>
      </c>
      <c r="Y236" t="s">
        <v>1060</v>
      </c>
      <c r="Z236" s="18" t="s">
        <v>1061</v>
      </c>
      <c r="AA236" s="4"/>
      <c r="AB236" s="4"/>
      <c r="AC236" s="4" t="str">
        <f t="shared" si="17"/>
        <v>At.Data Nucl.Data Tables 88, 203 (2004).(2004)</v>
      </c>
      <c r="AD236" s="4" t="str">
        <f t="shared" si="16"/>
        <v>P.Descouvemont.2004</v>
      </c>
      <c r="AE236" s="42" t="str">
        <f>IF(COUNTIF(EXFOR!G$29:G$46,"*"&amp;AC236&amp;"*")&gt;0,"○",IF(COUNTIF(EXFOR!J$29:J$46,"*"&amp;W236&amp;"*"&amp;V236)&gt;0,"△","×"))</f>
        <v>×</v>
      </c>
      <c r="AF236" s="4"/>
      <c r="AG236" s="4"/>
      <c r="AH236" s="4"/>
      <c r="AI236" s="9"/>
    </row>
    <row r="237" spans="1:35" ht="12">
      <c r="A237" s="4" t="s">
        <v>598</v>
      </c>
      <c r="B237" s="4">
        <v>2</v>
      </c>
      <c r="C237" s="4">
        <v>3</v>
      </c>
      <c r="D237" s="4" t="s">
        <v>328</v>
      </c>
      <c r="E237" s="4" t="s">
        <v>329</v>
      </c>
      <c r="F237" s="8"/>
      <c r="G237" s="8" t="s">
        <v>13</v>
      </c>
      <c r="H237" s="4"/>
      <c r="I237" s="4"/>
      <c r="J237" s="4" t="s">
        <v>331</v>
      </c>
      <c r="K237" s="4"/>
      <c r="L237" s="4"/>
      <c r="M237" s="4"/>
      <c r="N237" s="4"/>
      <c r="O237" s="4"/>
      <c r="P237" s="4"/>
      <c r="Q237" s="4"/>
      <c r="R237" s="4" t="s">
        <v>1593</v>
      </c>
      <c r="S237" s="7" t="s">
        <v>1552</v>
      </c>
      <c r="T237" s="4">
        <v>70</v>
      </c>
      <c r="U237" s="8" t="s">
        <v>1594</v>
      </c>
      <c r="V237" s="4">
        <v>2004</v>
      </c>
      <c r="W237" t="s">
        <v>1595</v>
      </c>
      <c r="X237" t="s">
        <v>1595</v>
      </c>
      <c r="Y237" t="s">
        <v>1596</v>
      </c>
      <c r="Z237" s="18" t="s">
        <v>1597</v>
      </c>
      <c r="AA237" s="4"/>
      <c r="AB237" s="4"/>
      <c r="AC237" s="4" t="str">
        <f t="shared" si="17"/>
        <v>PR/D.70(2004)023505</v>
      </c>
      <c r="AD237" s="4" t="str">
        <f t="shared" si="16"/>
        <v>R.H.Cyburt.2004</v>
      </c>
      <c r="AE237" s="42" t="str">
        <f>IF(COUNTIF(EXFOR!G$29:G$46,"*"&amp;AC237&amp;"*")&gt;0,"○",IF(COUNTIF(EXFOR!J$29:J$46,"*"&amp;W237&amp;"*"&amp;V237)&gt;0,"△","×"))</f>
        <v>×</v>
      </c>
      <c r="AF237" s="4"/>
      <c r="AG237" s="4"/>
      <c r="AH237" s="4"/>
      <c r="AI237" s="9"/>
    </row>
    <row r="238" spans="1:35" ht="12.75">
      <c r="A238" s="4" t="s">
        <v>598</v>
      </c>
      <c r="B238" s="4">
        <v>2</v>
      </c>
      <c r="C238" s="4">
        <v>3</v>
      </c>
      <c r="D238" s="4" t="s">
        <v>328</v>
      </c>
      <c r="E238" s="4" t="s">
        <v>329</v>
      </c>
      <c r="F238" s="8"/>
      <c r="G238" s="8" t="s">
        <v>1598</v>
      </c>
      <c r="H238" s="4" t="s">
        <v>333</v>
      </c>
      <c r="I238" s="4" t="s">
        <v>333</v>
      </c>
      <c r="J238" s="4"/>
      <c r="K238" s="4"/>
      <c r="L238" s="4"/>
      <c r="M238" s="4"/>
      <c r="N238" s="4"/>
      <c r="O238" s="4"/>
      <c r="P238" s="4"/>
      <c r="Q238" s="4"/>
      <c r="R238" s="4" t="s">
        <v>1599</v>
      </c>
      <c r="S238" s="7" t="s">
        <v>334</v>
      </c>
      <c r="T238" s="4">
        <v>63</v>
      </c>
      <c r="U238" s="8" t="s">
        <v>1600</v>
      </c>
      <c r="V238" s="4">
        <v>2001</v>
      </c>
      <c r="W238" t="s">
        <v>1601</v>
      </c>
      <c r="X238" t="s">
        <v>1601</v>
      </c>
      <c r="Y238" t="s">
        <v>1602</v>
      </c>
      <c r="Z238" s="18" t="s">
        <v>1603</v>
      </c>
      <c r="AA238" s="4"/>
      <c r="AB238" s="4"/>
      <c r="AC238" s="4" t="str">
        <f t="shared" si="17"/>
        <v>PR/C.63(2001)054002</v>
      </c>
      <c r="AD238" s="4" t="str">
        <f t="shared" si="16"/>
        <v>K.M.Nollett.2001</v>
      </c>
      <c r="AE238" s="42" t="str">
        <f>IF(COUNTIF(EXFOR!G$29:G$46,"*"&amp;AC238&amp;"*")&gt;0,"○",IF(COUNTIF(EXFOR!J$29:J$46,"*"&amp;W238&amp;"*"&amp;V238)&gt;0,"△","×"))</f>
        <v>×</v>
      </c>
      <c r="AF238" s="4"/>
      <c r="AG238" s="4"/>
      <c r="AH238" s="4"/>
      <c r="AI238" s="9"/>
    </row>
    <row r="239" spans="1:35" ht="12">
      <c r="A239" s="4" t="s">
        <v>598</v>
      </c>
      <c r="B239" s="4">
        <v>2</v>
      </c>
      <c r="C239" s="4">
        <v>3</v>
      </c>
      <c r="D239" s="4" t="s">
        <v>328</v>
      </c>
      <c r="E239" s="4" t="s">
        <v>329</v>
      </c>
      <c r="F239" s="8" t="s">
        <v>387</v>
      </c>
      <c r="G239" s="8"/>
      <c r="H239" s="4"/>
      <c r="I239" s="4"/>
      <c r="J239" s="4" t="s">
        <v>333</v>
      </c>
      <c r="K239" s="4"/>
      <c r="L239" s="4"/>
      <c r="M239" s="4"/>
      <c r="N239" s="4"/>
      <c r="O239" s="4"/>
      <c r="P239" s="4"/>
      <c r="Q239" s="4"/>
      <c r="R239" s="4" t="s">
        <v>653</v>
      </c>
      <c r="S239" s="7" t="s">
        <v>334</v>
      </c>
      <c r="T239" s="4">
        <v>61</v>
      </c>
      <c r="U239" s="8" t="s">
        <v>654</v>
      </c>
      <c r="V239" s="4">
        <v>2000</v>
      </c>
      <c r="W239" t="s">
        <v>636</v>
      </c>
      <c r="X239" t="s">
        <v>636</v>
      </c>
      <c r="Y239" t="s">
        <v>655</v>
      </c>
      <c r="Z239" s="18" t="s">
        <v>656</v>
      </c>
      <c r="AA239" s="4"/>
      <c r="AB239" s="4"/>
      <c r="AC239" s="4" t="str">
        <f t="shared" si="17"/>
        <v>PR/C.61(2000)055802</v>
      </c>
      <c r="AD239" s="4" t="str">
        <f t="shared" si="16"/>
        <v>T.E.Liolios.2000</v>
      </c>
      <c r="AE239" s="42" t="str">
        <f>IF(COUNTIF(EXFOR!G$29:G$46,"*"&amp;AC239&amp;"*")&gt;0,"○",IF(COUNTIF(EXFOR!J$29:J$46,"*"&amp;W239&amp;"*"&amp;V239)&gt;0,"△","×"))</f>
        <v>×</v>
      </c>
      <c r="AF239" s="4"/>
      <c r="AG239" s="4"/>
      <c r="AH239" s="4"/>
      <c r="AI239" s="9"/>
    </row>
    <row r="240" spans="1:35" ht="15">
      <c r="A240" s="4" t="s">
        <v>598</v>
      </c>
      <c r="B240" s="4">
        <v>2</v>
      </c>
      <c r="C240" s="4">
        <v>3</v>
      </c>
      <c r="D240" s="4" t="s">
        <v>328</v>
      </c>
      <c r="E240" s="4" t="s">
        <v>329</v>
      </c>
      <c r="F240" s="8"/>
      <c r="G240" s="8" t="s">
        <v>330</v>
      </c>
      <c r="H240" s="4" t="s">
        <v>333</v>
      </c>
      <c r="I240" s="4" t="s">
        <v>333</v>
      </c>
      <c r="J240" s="4"/>
      <c r="K240" s="4"/>
      <c r="L240" s="4"/>
      <c r="M240" s="4"/>
      <c r="N240" s="4"/>
      <c r="O240" s="4"/>
      <c r="P240" s="4"/>
      <c r="Q240" s="4"/>
      <c r="R240" s="4" t="s">
        <v>1604</v>
      </c>
      <c r="S240" s="7" t="s">
        <v>1605</v>
      </c>
      <c r="T240" s="4">
        <v>29</v>
      </c>
      <c r="U240" s="8" t="s">
        <v>1606</v>
      </c>
      <c r="V240" s="4">
        <v>2000</v>
      </c>
      <c r="W240" t="s">
        <v>449</v>
      </c>
      <c r="X240" t="s">
        <v>450</v>
      </c>
      <c r="Y240" t="s">
        <v>1607</v>
      </c>
      <c r="Z240" s="4"/>
      <c r="AA240" s="4"/>
      <c r="AB240" s="4"/>
      <c r="AC240" s="4" t="str">
        <f t="shared" si="17"/>
        <v>Few-Body Systems.29(2000)121</v>
      </c>
      <c r="AD240" s="4" t="str">
        <f t="shared" si="16"/>
        <v>A.Csoto.2000</v>
      </c>
      <c r="AE240" s="42" t="str">
        <f>IF(COUNTIF(EXFOR!G$29:G$46,"*"&amp;AC240&amp;"*")&gt;0,"○",IF(COUNTIF(EXFOR!J$29:J$46,"*"&amp;W240&amp;"*"&amp;V240)&gt;0,"△","×"))</f>
        <v>×</v>
      </c>
      <c r="AF240" s="4"/>
      <c r="AG240" s="4"/>
      <c r="AH240" s="4"/>
      <c r="AI240" s="9"/>
    </row>
    <row r="241" spans="1:35" ht="12">
      <c r="A241" s="4" t="s">
        <v>598</v>
      </c>
      <c r="B241" s="4">
        <v>2</v>
      </c>
      <c r="C241" s="4">
        <v>3</v>
      </c>
      <c r="D241" s="4" t="s">
        <v>328</v>
      </c>
      <c r="E241" s="4" t="s">
        <v>329</v>
      </c>
      <c r="F241" s="8" t="s">
        <v>1608</v>
      </c>
      <c r="G241" s="8"/>
      <c r="H241" s="4"/>
      <c r="I241" s="4" t="s">
        <v>333</v>
      </c>
      <c r="J241" s="4"/>
      <c r="K241" s="4"/>
      <c r="L241" s="4"/>
      <c r="M241" s="4"/>
      <c r="N241" s="4"/>
      <c r="O241" s="4"/>
      <c r="P241" s="4"/>
      <c r="Q241" s="4"/>
      <c r="R241" s="4" t="s">
        <v>1609</v>
      </c>
      <c r="S241" s="7" t="s">
        <v>334</v>
      </c>
      <c r="T241" s="4">
        <v>61</v>
      </c>
      <c r="U241" s="8" t="s">
        <v>1610</v>
      </c>
      <c r="V241" s="4">
        <v>2000</v>
      </c>
      <c r="W241" t="s">
        <v>1611</v>
      </c>
      <c r="X241" t="s">
        <v>1612</v>
      </c>
      <c r="Y241" t="s">
        <v>1613</v>
      </c>
      <c r="Z241" s="18" t="s">
        <v>1614</v>
      </c>
      <c r="AA241" s="4"/>
      <c r="AB241" s="4"/>
      <c r="AC241" s="4" t="str">
        <f t="shared" si="17"/>
        <v>PR/C.61(2000)025801</v>
      </c>
      <c r="AD241" s="4" t="str">
        <f t="shared" si="16"/>
        <v>D.Baye.2000</v>
      </c>
      <c r="AE241" s="42" t="str">
        <f>IF(COUNTIF(EXFOR!G$29:G$46,"*"&amp;AC241&amp;"*")&gt;0,"○",IF(COUNTIF(EXFOR!J$29:J$46,"*"&amp;W241&amp;"*"&amp;V241)&gt;0,"△","×"))</f>
        <v>×</v>
      </c>
      <c r="AF241" s="4"/>
      <c r="AG241" s="4"/>
      <c r="AH241" s="4"/>
      <c r="AI241" s="9"/>
    </row>
    <row r="242" spans="1:35" ht="12">
      <c r="A242" s="4" t="s">
        <v>598</v>
      </c>
      <c r="B242" s="4">
        <v>2</v>
      </c>
      <c r="C242" s="4">
        <v>3</v>
      </c>
      <c r="D242" s="4" t="s">
        <v>328</v>
      </c>
      <c r="E242" s="4" t="s">
        <v>329</v>
      </c>
      <c r="F242" s="8"/>
      <c r="G242" s="8" t="s">
        <v>842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 t="s">
        <v>843</v>
      </c>
      <c r="S242" s="7" t="s">
        <v>383</v>
      </c>
      <c r="T242" s="4">
        <v>82</v>
      </c>
      <c r="U242" s="8" t="s">
        <v>844</v>
      </c>
      <c r="V242" s="4">
        <v>1999</v>
      </c>
      <c r="W242" t="s">
        <v>845</v>
      </c>
      <c r="X242" t="s">
        <v>846</v>
      </c>
      <c r="Y242" t="s">
        <v>847</v>
      </c>
      <c r="Z242" s="18" t="s">
        <v>848</v>
      </c>
      <c r="AA242" s="4"/>
      <c r="AB242" s="4"/>
      <c r="AC242" s="4" t="str">
        <f t="shared" si="17"/>
        <v>PRL.82(1999)4176</v>
      </c>
      <c r="AD242" s="4" t="str">
        <f t="shared" si="16"/>
        <v>S.Burles.1999</v>
      </c>
      <c r="AE242" s="42" t="str">
        <f>IF(COUNTIF(EXFOR!G$29:G$46,"*"&amp;AC242&amp;"*")&gt;0,"○",IF(COUNTIF(EXFOR!J$29:J$46,"*"&amp;W242&amp;"*"&amp;V242)&gt;0,"△","×"))</f>
        <v>×</v>
      </c>
      <c r="AF242" s="4"/>
      <c r="AG242" s="4"/>
      <c r="AH242" s="4"/>
      <c r="AI242" s="9"/>
    </row>
    <row r="243" spans="1:35" ht="12">
      <c r="A243" s="4" t="s">
        <v>598</v>
      </c>
      <c r="B243" s="4">
        <v>2</v>
      </c>
      <c r="C243" s="4">
        <v>3</v>
      </c>
      <c r="D243" s="4" t="s">
        <v>328</v>
      </c>
      <c r="E243" s="4" t="s">
        <v>329</v>
      </c>
      <c r="F243" s="8" t="s">
        <v>387</v>
      </c>
      <c r="G243" s="8"/>
      <c r="H243" s="4"/>
      <c r="I243" s="4"/>
      <c r="J243" s="4" t="s">
        <v>331</v>
      </c>
      <c r="K243" s="4"/>
      <c r="L243" s="4"/>
      <c r="M243" s="4"/>
      <c r="N243" s="4"/>
      <c r="O243" s="4"/>
      <c r="P243" s="4"/>
      <c r="Q243" s="4"/>
      <c r="R243" s="4" t="s">
        <v>1615</v>
      </c>
      <c r="S243" s="7" t="s">
        <v>1552</v>
      </c>
      <c r="T243" s="4">
        <v>58</v>
      </c>
      <c r="U243" s="8" t="s">
        <v>1553</v>
      </c>
      <c r="V243" s="4">
        <v>1998</v>
      </c>
      <c r="W243" t="s">
        <v>1554</v>
      </c>
      <c r="X243" t="s">
        <v>1555</v>
      </c>
      <c r="Y243" t="s">
        <v>1556</v>
      </c>
      <c r="Z243" s="18" t="s">
        <v>1616</v>
      </c>
      <c r="AA243" s="4"/>
      <c r="AB243" s="4"/>
      <c r="AC243" s="4" t="str">
        <f t="shared" si="17"/>
        <v>PR/D.58(1998)063506</v>
      </c>
      <c r="AD243" s="4" t="str">
        <f t="shared" si="16"/>
        <v>G.Fiorentini.1998</v>
      </c>
      <c r="AE243" s="42" t="str">
        <f>IF(COUNTIF(EXFOR!G$29:G$46,"*"&amp;AC243&amp;"*")&gt;0,"○",IF(COUNTIF(EXFOR!J$29:J$46,"*"&amp;W243&amp;"*"&amp;V243)&gt;0,"△","×"))</f>
        <v>×</v>
      </c>
      <c r="AF243" s="4"/>
      <c r="AG243" s="4"/>
      <c r="AH243" s="4"/>
      <c r="AI243" s="9"/>
    </row>
    <row r="244" spans="1:35" ht="12">
      <c r="A244" s="4" t="s">
        <v>598</v>
      </c>
      <c r="B244" s="4">
        <v>2</v>
      </c>
      <c r="C244" s="4">
        <v>3</v>
      </c>
      <c r="D244" s="4" t="s">
        <v>328</v>
      </c>
      <c r="E244" s="4" t="s">
        <v>329</v>
      </c>
      <c r="F244" s="8" t="s">
        <v>346</v>
      </c>
      <c r="G244" s="8"/>
      <c r="H244" s="4"/>
      <c r="I244" s="4" t="s">
        <v>331</v>
      </c>
      <c r="J244" s="4"/>
      <c r="K244" s="4"/>
      <c r="L244" s="4"/>
      <c r="M244" s="4"/>
      <c r="N244" s="4"/>
      <c r="O244" s="4"/>
      <c r="P244" s="4"/>
      <c r="Q244" s="4"/>
      <c r="R244" s="4" t="s">
        <v>479</v>
      </c>
      <c r="S244" s="7" t="s">
        <v>1617</v>
      </c>
      <c r="T244" s="4">
        <v>70</v>
      </c>
      <c r="U244" s="8" t="s">
        <v>481</v>
      </c>
      <c r="V244" s="4">
        <v>1998</v>
      </c>
      <c r="W244" t="s">
        <v>482</v>
      </c>
      <c r="X244" t="s">
        <v>483</v>
      </c>
      <c r="Y244" t="s">
        <v>484</v>
      </c>
      <c r="Z244" s="18" t="s">
        <v>485</v>
      </c>
      <c r="AA244" s="4"/>
      <c r="AB244" s="4"/>
      <c r="AC244" s="4" t="str">
        <f t="shared" si="17"/>
        <v>Rev.Mod.Phys..70(1998)1265</v>
      </c>
      <c r="AD244" s="4" t="str">
        <f t="shared" si="16"/>
        <v>E.G.Adelberger.1998</v>
      </c>
      <c r="AE244" s="42" t="str">
        <f>IF(COUNTIF(EXFOR!G$29:G$46,"*"&amp;AC244&amp;"*")&gt;0,"○",IF(COUNTIF(EXFOR!J$29:J$46,"*"&amp;W244&amp;"*"&amp;V244)&gt;0,"△","×"))</f>
        <v>×</v>
      </c>
      <c r="AF244" s="4"/>
      <c r="AG244" s="4"/>
      <c r="AH244" s="4"/>
      <c r="AI244" s="9"/>
    </row>
    <row r="245" spans="1:35" ht="12">
      <c r="A245" s="4" t="s">
        <v>598</v>
      </c>
      <c r="B245" s="4">
        <v>2</v>
      </c>
      <c r="C245" s="4">
        <v>3</v>
      </c>
      <c r="D245" s="4" t="s">
        <v>328</v>
      </c>
      <c r="E245" s="4" t="s">
        <v>329</v>
      </c>
      <c r="F245" s="8" t="s">
        <v>1618</v>
      </c>
      <c r="G245" s="8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 t="s">
        <v>1619</v>
      </c>
      <c r="S245" s="7" t="s">
        <v>1620</v>
      </c>
      <c r="T245" s="4">
        <v>27</v>
      </c>
      <c r="U245" s="8" t="s">
        <v>1621</v>
      </c>
      <c r="V245" s="4">
        <v>1996</v>
      </c>
      <c r="W245" t="s">
        <v>1622</v>
      </c>
      <c r="X245" t="s">
        <v>1622</v>
      </c>
      <c r="Y245" t="s">
        <v>1623</v>
      </c>
      <c r="Z245" s="4"/>
      <c r="AA245" s="4"/>
      <c r="AB245" s="4"/>
      <c r="AC245" s="4" t="str">
        <f t="shared" si="17"/>
        <v>APP/B.27(1996)231</v>
      </c>
      <c r="AD245" s="4" t="str">
        <f t="shared" si="16"/>
        <v>H.Rebel.1996</v>
      </c>
      <c r="AE245" s="42" t="str">
        <f>IF(COUNTIF(EXFOR!G$29:G$46,"*"&amp;AC245&amp;"*")&gt;0,"○",IF(COUNTIF(EXFOR!J$29:J$46,"*"&amp;W245&amp;"*"&amp;V245)&gt;0,"△","×"))</f>
        <v>×</v>
      </c>
      <c r="AF245" s="4"/>
      <c r="AG245" s="4"/>
      <c r="AH245" s="4"/>
      <c r="AI245" s="9"/>
    </row>
    <row r="246" spans="1:35" ht="15">
      <c r="A246" s="4" t="s">
        <v>598</v>
      </c>
      <c r="B246" s="4">
        <v>2</v>
      </c>
      <c r="C246" s="4">
        <v>3</v>
      </c>
      <c r="D246" s="4" t="s">
        <v>328</v>
      </c>
      <c r="E246" s="4" t="s">
        <v>329</v>
      </c>
      <c r="F246" s="8"/>
      <c r="G246" s="8" t="s">
        <v>440</v>
      </c>
      <c r="H246" s="4"/>
      <c r="I246" s="4" t="s">
        <v>331</v>
      </c>
      <c r="J246" s="4"/>
      <c r="K246" s="4"/>
      <c r="L246" s="4"/>
      <c r="M246" s="4"/>
      <c r="N246" s="4"/>
      <c r="O246" s="4"/>
      <c r="P246" s="4"/>
      <c r="Q246" s="4"/>
      <c r="R246" s="4" t="s">
        <v>1624</v>
      </c>
      <c r="S246" s="7" t="s">
        <v>1625</v>
      </c>
      <c r="T246" s="4"/>
      <c r="U246" s="8"/>
      <c r="V246" s="4"/>
      <c r="W246" t="s">
        <v>1626</v>
      </c>
      <c r="X246" t="s">
        <v>1627</v>
      </c>
      <c r="Y246" t="s">
        <v>1628</v>
      </c>
      <c r="Z246" s="4"/>
      <c r="AA246" s="4"/>
      <c r="AB246" s="4"/>
      <c r="AC246" s="4" t="str">
        <f t="shared" si="17"/>
        <v>Program and Thesis, Proc.46th .</v>
      </c>
      <c r="AD246" s="4" t="str">
        <f t="shared" si="16"/>
        <v>S.B.Igamov.</v>
      </c>
      <c r="AE246" s="42" t="str">
        <f>IF(COUNTIF(EXFOR!G$29:G$46,"*"&amp;AC246&amp;"*")&gt;0,"○",IF(COUNTIF(EXFOR!J$29:J$46,"*"&amp;W246&amp;"*"&amp;V246)&gt;0,"△","×"))</f>
        <v>×</v>
      </c>
      <c r="AF246" s="4"/>
      <c r="AG246" s="4"/>
      <c r="AH246" s="4"/>
      <c r="AI246" s="9"/>
    </row>
    <row r="247" spans="1:35" ht="12">
      <c r="A247" s="4" t="s">
        <v>598</v>
      </c>
      <c r="B247" s="4">
        <v>2</v>
      </c>
      <c r="C247" s="4">
        <v>3</v>
      </c>
      <c r="D247" s="4" t="s">
        <v>328</v>
      </c>
      <c r="E247" s="4" t="s">
        <v>329</v>
      </c>
      <c r="F247" s="8" t="s">
        <v>1629</v>
      </c>
      <c r="G247" s="8" t="s">
        <v>1567</v>
      </c>
      <c r="H247" s="4" t="s">
        <v>340</v>
      </c>
      <c r="I247" s="4" t="s">
        <v>333</v>
      </c>
      <c r="J247" s="4"/>
      <c r="K247" s="4"/>
      <c r="L247" s="4"/>
      <c r="M247" s="4"/>
      <c r="N247" s="4"/>
      <c r="O247" s="4"/>
      <c r="P247" s="4"/>
      <c r="Q247" s="4"/>
      <c r="R247" s="4" t="s">
        <v>1630</v>
      </c>
      <c r="S247" s="7" t="s">
        <v>334</v>
      </c>
      <c r="T247" s="4">
        <v>51</v>
      </c>
      <c r="U247" s="8" t="s">
        <v>1631</v>
      </c>
      <c r="V247" s="4">
        <v>1995</v>
      </c>
      <c r="W247" t="s">
        <v>1632</v>
      </c>
      <c r="X247" t="s">
        <v>1633</v>
      </c>
      <c r="Y247" t="s">
        <v>1634</v>
      </c>
      <c r="Z247" s="18" t="s">
        <v>717</v>
      </c>
      <c r="AA247" s="4"/>
      <c r="AB247" s="4"/>
      <c r="AC247" s="4" t="str">
        <f t="shared" si="17"/>
        <v>PR/C.51(1995)2268</v>
      </c>
      <c r="AD247" s="4" t="str">
        <f t="shared" si="16"/>
        <v>Q.K.K.Liu.1995</v>
      </c>
      <c r="AE247" s="42" t="str">
        <f>IF(COUNTIF(EXFOR!G$29:G$46,"*"&amp;AC247&amp;"*")&gt;0,"○",IF(COUNTIF(EXFOR!J$29:J$46,"*"&amp;W247&amp;"*"&amp;V247)&gt;0,"△","×"))</f>
        <v>×</v>
      </c>
      <c r="AF247" s="4"/>
      <c r="AG247" s="4"/>
      <c r="AH247" s="4"/>
      <c r="AI247" s="9"/>
    </row>
    <row r="248" spans="1:35" ht="12">
      <c r="A248" s="4" t="s">
        <v>598</v>
      </c>
      <c r="B248" s="4">
        <v>2</v>
      </c>
      <c r="C248" s="4">
        <v>3</v>
      </c>
      <c r="D248" s="4" t="s">
        <v>328</v>
      </c>
      <c r="E248" s="4" t="s">
        <v>329</v>
      </c>
      <c r="F248" s="8" t="s">
        <v>346</v>
      </c>
      <c r="G248" s="8"/>
      <c r="H248" s="4"/>
      <c r="I248" s="4"/>
      <c r="J248" s="4" t="s">
        <v>333</v>
      </c>
      <c r="K248" s="4"/>
      <c r="L248" s="4"/>
      <c r="M248" s="4"/>
      <c r="N248" s="4"/>
      <c r="O248" s="4"/>
      <c r="P248" s="4"/>
      <c r="Q248" s="4"/>
      <c r="R248" s="4" t="s">
        <v>1403</v>
      </c>
      <c r="S248" s="7" t="s">
        <v>334</v>
      </c>
      <c r="T248" s="4">
        <v>49</v>
      </c>
      <c r="U248" s="8" t="s">
        <v>1404</v>
      </c>
      <c r="V248" s="4">
        <v>1994</v>
      </c>
      <c r="W248" t="s">
        <v>1405</v>
      </c>
      <c r="X248" t="s">
        <v>1406</v>
      </c>
      <c r="Y248" t="s">
        <v>1407</v>
      </c>
      <c r="Z248" s="18" t="s">
        <v>1408</v>
      </c>
      <c r="AA248" s="4"/>
      <c r="AB248" s="4"/>
      <c r="AC248" s="4" t="str">
        <f t="shared" si="17"/>
        <v>PR/C.49(1994)545</v>
      </c>
      <c r="AD248" s="4" t="str">
        <f t="shared" si="16"/>
        <v>M.Kamionkowski.1994</v>
      </c>
      <c r="AE248" s="42" t="str">
        <f>IF(COUNTIF(EXFOR!G$29:G$46,"*"&amp;AC248&amp;"*")&gt;0,"○",IF(COUNTIF(EXFOR!J$29:J$46,"*"&amp;W248&amp;"*"&amp;V248)&gt;0,"△","×"))</f>
        <v>×</v>
      </c>
      <c r="AF248" s="4"/>
      <c r="AG248" s="4"/>
      <c r="AH248" s="4"/>
      <c r="AI248" s="9"/>
    </row>
    <row r="249" spans="1:35" ht="12">
      <c r="A249" s="4" t="s">
        <v>598</v>
      </c>
      <c r="B249" s="4">
        <v>2</v>
      </c>
      <c r="C249" s="4">
        <v>3</v>
      </c>
      <c r="D249" s="4" t="s">
        <v>328</v>
      </c>
      <c r="E249" s="4" t="s">
        <v>329</v>
      </c>
      <c r="F249" s="8" t="s">
        <v>346</v>
      </c>
      <c r="G249" s="8"/>
      <c r="H249" s="4"/>
      <c r="I249" s="4" t="s">
        <v>718</v>
      </c>
      <c r="J249" s="4" t="s">
        <v>331</v>
      </c>
      <c r="K249" s="4"/>
      <c r="L249" s="4"/>
      <c r="M249" s="4"/>
      <c r="N249" s="4"/>
      <c r="O249" s="4"/>
      <c r="P249" s="4"/>
      <c r="Q249" s="4"/>
      <c r="R249" s="4" t="s">
        <v>743</v>
      </c>
      <c r="S249" s="7" t="s">
        <v>719</v>
      </c>
      <c r="T249" s="4">
        <v>17</v>
      </c>
      <c r="U249" s="8" t="s">
        <v>744</v>
      </c>
      <c r="V249" s="4">
        <v>1991</v>
      </c>
      <c r="W249" t="s">
        <v>745</v>
      </c>
      <c r="X249" t="s">
        <v>746</v>
      </c>
      <c r="Y249" t="s">
        <v>747</v>
      </c>
      <c r="Z249" s="18" t="s">
        <v>748</v>
      </c>
      <c r="AA249" s="4"/>
      <c r="AB249" s="4"/>
      <c r="AC249" s="4" t="str">
        <f t="shared" si="17"/>
        <v>LP/G.17(1991)35</v>
      </c>
      <c r="AD249" s="4" t="str">
        <f t="shared" si="16"/>
        <v>S.P.Riley.1991</v>
      </c>
      <c r="AE249" s="42" t="str">
        <f>IF(COUNTIF(EXFOR!G$29:G$46,"*"&amp;AC249&amp;"*")&gt;0,"○",IF(COUNTIF(EXFOR!J$29:J$46,"*"&amp;W249&amp;"*"&amp;V249)&gt;0,"△","×"))</f>
        <v>×</v>
      </c>
      <c r="AF249" s="4"/>
      <c r="AG249" s="4"/>
      <c r="AH249" s="4"/>
      <c r="AI249" s="9"/>
    </row>
    <row r="250" spans="1:35" ht="15">
      <c r="A250" s="4" t="s">
        <v>598</v>
      </c>
      <c r="B250" s="4">
        <v>2</v>
      </c>
      <c r="C250" s="4">
        <v>3</v>
      </c>
      <c r="D250" s="4" t="s">
        <v>328</v>
      </c>
      <c r="E250" s="4" t="s">
        <v>329</v>
      </c>
      <c r="F250" s="8" t="s">
        <v>1072</v>
      </c>
      <c r="G250" s="8" t="s">
        <v>720</v>
      </c>
      <c r="H250" s="4" t="s">
        <v>340</v>
      </c>
      <c r="I250" s="4"/>
      <c r="J250" s="4"/>
      <c r="K250" s="4"/>
      <c r="L250" s="4"/>
      <c r="M250" s="4"/>
      <c r="N250" s="4"/>
      <c r="O250" s="4"/>
      <c r="P250" s="4"/>
      <c r="Q250" s="4"/>
      <c r="R250" s="4" t="s">
        <v>721</v>
      </c>
      <c r="S250" s="7" t="s">
        <v>761</v>
      </c>
      <c r="T250" s="4">
        <v>103</v>
      </c>
      <c r="U250" s="8" t="s">
        <v>722</v>
      </c>
      <c r="V250" s="4">
        <v>1990</v>
      </c>
      <c r="W250" t="s">
        <v>10</v>
      </c>
      <c r="X250" t="s">
        <v>10</v>
      </c>
      <c r="Y250" t="s">
        <v>723</v>
      </c>
      <c r="Z250" s="4"/>
      <c r="AA250" s="4"/>
      <c r="AB250" s="4"/>
      <c r="AC250" s="4" t="str">
        <f t="shared" si="17"/>
        <v>NC/A.103(1990)1177</v>
      </c>
      <c r="AD250" s="4" t="str">
        <f t="shared" si="16"/>
        <v>A.Scalia.1990</v>
      </c>
      <c r="AE250" s="42" t="str">
        <f>IF(COUNTIF(EXFOR!G$29:G$46,"*"&amp;AC250&amp;"*")&gt;0,"○",IF(COUNTIF(EXFOR!J$29:J$46,"*"&amp;W250&amp;"*"&amp;V250)&gt;0,"△","×"))</f>
        <v>×</v>
      </c>
      <c r="AF250" s="4"/>
      <c r="AG250" s="4"/>
      <c r="AH250" s="4"/>
      <c r="AI250" s="9"/>
    </row>
    <row r="251" spans="1:35" ht="15">
      <c r="A251" s="4" t="s">
        <v>598</v>
      </c>
      <c r="B251" s="4">
        <v>2</v>
      </c>
      <c r="C251" s="4">
        <v>3</v>
      </c>
      <c r="D251" s="4" t="s">
        <v>328</v>
      </c>
      <c r="E251" s="4" t="s">
        <v>329</v>
      </c>
      <c r="F251" s="8" t="s">
        <v>724</v>
      </c>
      <c r="G251" s="8"/>
      <c r="H251" s="4" t="s">
        <v>333</v>
      </c>
      <c r="I251" s="4"/>
      <c r="J251" s="4"/>
      <c r="K251" s="4"/>
      <c r="L251" s="4"/>
      <c r="M251" s="4"/>
      <c r="N251" s="4"/>
      <c r="O251" s="4"/>
      <c r="P251" s="4"/>
      <c r="Q251" s="4"/>
      <c r="R251" s="4" t="s">
        <v>725</v>
      </c>
      <c r="S251" s="7" t="s">
        <v>761</v>
      </c>
      <c r="T251" s="4">
        <v>103</v>
      </c>
      <c r="U251" s="8" t="s">
        <v>726</v>
      </c>
      <c r="V251" s="4">
        <v>1990</v>
      </c>
      <c r="W251" t="s">
        <v>10</v>
      </c>
      <c r="X251" t="s">
        <v>10</v>
      </c>
      <c r="Y251" t="s">
        <v>727</v>
      </c>
      <c r="Z251" s="4"/>
      <c r="AA251" s="4"/>
      <c r="AB251" s="4"/>
      <c r="AC251" s="4" t="str">
        <f t="shared" si="17"/>
        <v>NC/A.103(1990)213</v>
      </c>
      <c r="AD251" s="4" t="str">
        <f t="shared" si="16"/>
        <v>A.Scalia.1990</v>
      </c>
      <c r="AE251" s="42" t="str">
        <f>IF(COUNTIF(EXFOR!G$29:G$46,"*"&amp;AC251&amp;"*")&gt;0,"○",IF(COUNTIF(EXFOR!J$29:J$46,"*"&amp;W251&amp;"*"&amp;V251)&gt;0,"△","×"))</f>
        <v>×</v>
      </c>
      <c r="AF251" s="4"/>
      <c r="AG251" s="4"/>
      <c r="AH251" s="4"/>
      <c r="AI251" s="9"/>
    </row>
    <row r="252" spans="1:35" ht="15">
      <c r="A252" s="4" t="s">
        <v>598</v>
      </c>
      <c r="B252" s="4">
        <v>2</v>
      </c>
      <c r="C252" s="4">
        <v>3</v>
      </c>
      <c r="D252" s="4" t="s">
        <v>328</v>
      </c>
      <c r="E252" s="4" t="s">
        <v>329</v>
      </c>
      <c r="F252" s="8" t="s">
        <v>346</v>
      </c>
      <c r="G252" s="8"/>
      <c r="H252" s="4"/>
      <c r="I252" s="4"/>
      <c r="J252" s="4" t="s">
        <v>333</v>
      </c>
      <c r="K252" s="4"/>
      <c r="L252" s="4"/>
      <c r="M252" s="4"/>
      <c r="N252" s="4"/>
      <c r="O252" s="4"/>
      <c r="P252" s="4"/>
      <c r="Q252" s="4"/>
      <c r="R252" s="4" t="s">
        <v>1453</v>
      </c>
      <c r="S252" s="7" t="s">
        <v>761</v>
      </c>
      <c r="T252" s="4">
        <v>102</v>
      </c>
      <c r="U252" s="8" t="s">
        <v>1454</v>
      </c>
      <c r="V252" s="4">
        <v>1989</v>
      </c>
      <c r="W252" t="s">
        <v>10</v>
      </c>
      <c r="X252" t="s">
        <v>10</v>
      </c>
      <c r="Y252" t="s">
        <v>1455</v>
      </c>
      <c r="Z252" s="4"/>
      <c r="AA252" s="4"/>
      <c r="AB252" s="4"/>
      <c r="AC252" s="4" t="str">
        <f t="shared" si="17"/>
        <v>NC/A.102(1989)953</v>
      </c>
      <c r="AD252" s="4" t="str">
        <f t="shared" si="16"/>
        <v>A.Scalia.1989</v>
      </c>
      <c r="AE252" s="42" t="str">
        <f>IF(COUNTIF(EXFOR!G$29:G$46,"*"&amp;AC252&amp;"*")&gt;0,"○",IF(COUNTIF(EXFOR!J$29:J$46,"*"&amp;W252&amp;"*"&amp;V252)&gt;0,"△","×"))</f>
        <v>×</v>
      </c>
      <c r="AF252" s="4"/>
      <c r="AG252" s="4"/>
      <c r="AH252" s="4"/>
      <c r="AI252" s="9"/>
    </row>
    <row r="253" spans="1:35" ht="14.25">
      <c r="A253" s="4" t="s">
        <v>598</v>
      </c>
      <c r="B253" s="4">
        <v>2</v>
      </c>
      <c r="C253" s="4">
        <v>3</v>
      </c>
      <c r="D253" s="4" t="s">
        <v>328</v>
      </c>
      <c r="E253" s="4" t="s">
        <v>329</v>
      </c>
      <c r="F253" s="8"/>
      <c r="G253" s="8"/>
      <c r="H253" s="4"/>
      <c r="I253" s="4" t="s">
        <v>1284</v>
      </c>
      <c r="J253" s="4"/>
      <c r="K253" s="4"/>
      <c r="L253" s="4"/>
      <c r="M253" s="4"/>
      <c r="N253" s="4"/>
      <c r="O253" s="4"/>
      <c r="P253" s="4"/>
      <c r="Q253" s="4"/>
      <c r="R253" s="4" t="s">
        <v>728</v>
      </c>
      <c r="S253" s="7" t="s">
        <v>729</v>
      </c>
      <c r="T253" s="4"/>
      <c r="U253" s="8"/>
      <c r="V253" s="4">
        <v>1989</v>
      </c>
      <c r="W253" t="s">
        <v>730</v>
      </c>
      <c r="X253" t="s">
        <v>731</v>
      </c>
      <c r="Y253" t="s">
        <v>732</v>
      </c>
      <c r="Z253" s="4"/>
      <c r="AA253" s="4"/>
      <c r="AB253" s="4"/>
      <c r="AC253" s="4" t="str">
        <f t="shared" si="17"/>
        <v>RIKEN-88, p.16 (1989).(1989)</v>
      </c>
      <c r="AD253" s="4" t="str">
        <f t="shared" si="16"/>
        <v>T.Kajino.1989</v>
      </c>
      <c r="AE253" s="42" t="str">
        <f>IF(COUNTIF(EXFOR!G$29:G$46,"*"&amp;AC253&amp;"*")&gt;0,"○",IF(COUNTIF(EXFOR!J$29:J$46,"*"&amp;W253&amp;"*"&amp;V253)&gt;0,"△","×"))</f>
        <v>×</v>
      </c>
      <c r="AF253" s="4"/>
      <c r="AG253" s="4"/>
      <c r="AH253" s="4"/>
      <c r="AI253" s="9"/>
    </row>
    <row r="254" spans="1:35" ht="15">
      <c r="A254" s="4" t="s">
        <v>598</v>
      </c>
      <c r="B254" s="4">
        <v>2</v>
      </c>
      <c r="C254" s="4">
        <v>3</v>
      </c>
      <c r="D254" s="4" t="s">
        <v>328</v>
      </c>
      <c r="E254" s="4" t="s">
        <v>329</v>
      </c>
      <c r="F254" s="8" t="s">
        <v>1071</v>
      </c>
      <c r="G254" s="8" t="s">
        <v>733</v>
      </c>
      <c r="H254" s="4"/>
      <c r="I254" s="4" t="s">
        <v>1284</v>
      </c>
      <c r="J254" s="4"/>
      <c r="K254" s="4"/>
      <c r="L254" s="4"/>
      <c r="M254" s="4"/>
      <c r="N254" s="4"/>
      <c r="O254" s="4"/>
      <c r="P254" s="4"/>
      <c r="Q254" s="4"/>
      <c r="R254" s="4" t="s">
        <v>734</v>
      </c>
      <c r="S254" s="7" t="s">
        <v>334</v>
      </c>
      <c r="T254" s="4">
        <v>40</v>
      </c>
      <c r="U254" s="8" t="s">
        <v>1381</v>
      </c>
      <c r="V254" s="4">
        <v>1989</v>
      </c>
      <c r="W254" t="s">
        <v>730</v>
      </c>
      <c r="X254" t="s">
        <v>735</v>
      </c>
      <c r="Y254" t="s">
        <v>736</v>
      </c>
      <c r="Z254" s="18" t="s">
        <v>737</v>
      </c>
      <c r="AA254" s="4"/>
      <c r="AB254" s="4"/>
      <c r="AC254" s="4" t="str">
        <f t="shared" si="17"/>
        <v>PR/C.40(1989)525</v>
      </c>
      <c r="AD254" s="4" t="str">
        <f t="shared" si="16"/>
        <v>T.Kajino.1989</v>
      </c>
      <c r="AE254" s="42" t="str">
        <f>IF(COUNTIF(EXFOR!G$29:G$46,"*"&amp;AC254&amp;"*")&gt;0,"○",IF(COUNTIF(EXFOR!J$29:J$46,"*"&amp;W254&amp;"*"&amp;V254)&gt;0,"△","×"))</f>
        <v>×</v>
      </c>
      <c r="AF254" s="4"/>
      <c r="AG254" s="4"/>
      <c r="AH254" s="4"/>
      <c r="AI254" s="9"/>
    </row>
    <row r="255" spans="1:35" ht="15">
      <c r="A255" s="4" t="s">
        <v>598</v>
      </c>
      <c r="B255" s="4">
        <v>2</v>
      </c>
      <c r="C255" s="4">
        <v>3</v>
      </c>
      <c r="D255" s="4" t="s">
        <v>328</v>
      </c>
      <c r="E255" s="4" t="s">
        <v>329</v>
      </c>
      <c r="F255" s="8" t="s">
        <v>671</v>
      </c>
      <c r="G255" s="8"/>
      <c r="H255" s="4"/>
      <c r="I255" s="4" t="s">
        <v>333</v>
      </c>
      <c r="J255" s="4"/>
      <c r="K255" s="4"/>
      <c r="L255" s="4"/>
      <c r="M255" s="4"/>
      <c r="N255" s="4"/>
      <c r="O255" s="4"/>
      <c r="P255" s="4"/>
      <c r="Q255" s="4"/>
      <c r="R255" s="4" t="s">
        <v>738</v>
      </c>
      <c r="S255" s="7" t="s">
        <v>833</v>
      </c>
      <c r="T255" s="4">
        <v>50</v>
      </c>
      <c r="U255" s="8" t="s">
        <v>739</v>
      </c>
      <c r="V255" s="4">
        <v>1989</v>
      </c>
      <c r="W255" t="s">
        <v>740</v>
      </c>
      <c r="X255" t="s">
        <v>740</v>
      </c>
      <c r="Y255" t="s">
        <v>1016</v>
      </c>
      <c r="Z255" s="4"/>
      <c r="AA255" s="4"/>
      <c r="AB255" s="4"/>
      <c r="AC255" s="4" t="str">
        <f t="shared" si="17"/>
        <v>YF.50(1989)1329</v>
      </c>
      <c r="AD255" s="4" t="str">
        <f t="shared" si="16"/>
        <v>L.L.Chopovsky.1989</v>
      </c>
      <c r="AE255" s="42" t="str">
        <f>IF(COUNTIF(EXFOR!G$29:G$46,"*"&amp;AC255&amp;"*")&gt;0,"○",IF(COUNTIF(EXFOR!J$29:J$46,"*"&amp;W255&amp;"*"&amp;V255)&gt;0,"△","×"))</f>
        <v>×</v>
      </c>
      <c r="AF255" s="4"/>
      <c r="AG255" s="4"/>
      <c r="AH255" s="4"/>
      <c r="AI255" s="9"/>
    </row>
    <row r="256" spans="1:35" ht="15">
      <c r="A256" s="4" t="s">
        <v>598</v>
      </c>
      <c r="B256" s="4">
        <v>2</v>
      </c>
      <c r="C256" s="4">
        <v>3</v>
      </c>
      <c r="D256" s="4" t="s">
        <v>328</v>
      </c>
      <c r="E256" s="4" t="s">
        <v>329</v>
      </c>
      <c r="F256" s="8" t="s">
        <v>346</v>
      </c>
      <c r="G256" s="8"/>
      <c r="H256" s="4"/>
      <c r="I256" s="4" t="s">
        <v>333</v>
      </c>
      <c r="J256" s="4"/>
      <c r="K256" s="4"/>
      <c r="L256" s="4"/>
      <c r="M256" s="4"/>
      <c r="N256" s="4"/>
      <c r="O256" s="4"/>
      <c r="P256" s="4"/>
      <c r="Q256" s="4"/>
      <c r="R256" s="4" t="s">
        <v>1017</v>
      </c>
      <c r="S256" s="7" t="s">
        <v>394</v>
      </c>
      <c r="T256" s="4">
        <v>229</v>
      </c>
      <c r="U256" s="8" t="s">
        <v>1018</v>
      </c>
      <c r="V256" s="4">
        <v>1989</v>
      </c>
      <c r="W256" t="s">
        <v>740</v>
      </c>
      <c r="X256" t="s">
        <v>740</v>
      </c>
      <c r="Y256" t="s">
        <v>1019</v>
      </c>
      <c r="Z256" s="18" t="s">
        <v>1020</v>
      </c>
      <c r="AA256" s="4"/>
      <c r="AB256" s="4"/>
      <c r="AC256" s="4" t="str">
        <f t="shared" si="17"/>
        <v>PL/B.229(1989)316</v>
      </c>
      <c r="AD256" s="4" t="str">
        <f t="shared" si="16"/>
        <v>L.L.Chopovsky.1989</v>
      </c>
      <c r="AE256" s="42" t="str">
        <f>IF(COUNTIF(EXFOR!G$29:G$46,"*"&amp;AC256&amp;"*")&gt;0,"○",IF(COUNTIF(EXFOR!J$29:J$46,"*"&amp;W256&amp;"*"&amp;V256)&gt;0,"△","×"))</f>
        <v>×</v>
      </c>
      <c r="AF256" s="4"/>
      <c r="AG256" s="4"/>
      <c r="AH256" s="4"/>
      <c r="AI256" s="9"/>
    </row>
    <row r="257" spans="1:35" ht="15">
      <c r="A257" s="4" t="s">
        <v>598</v>
      </c>
      <c r="B257" s="4">
        <v>2</v>
      </c>
      <c r="C257" s="4">
        <v>3</v>
      </c>
      <c r="D257" s="4" t="s">
        <v>328</v>
      </c>
      <c r="E257" s="4" t="s">
        <v>329</v>
      </c>
      <c r="F257" s="8" t="s">
        <v>387</v>
      </c>
      <c r="G257" s="8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 t="s">
        <v>1021</v>
      </c>
      <c r="S257" s="7" t="s">
        <v>233</v>
      </c>
      <c r="T257" s="4"/>
      <c r="U257" s="8"/>
      <c r="V257" s="4">
        <v>1988</v>
      </c>
      <c r="W257" t="s">
        <v>730</v>
      </c>
      <c r="X257" t="s">
        <v>735</v>
      </c>
      <c r="Y257" t="s">
        <v>1022</v>
      </c>
      <c r="Z257" s="4"/>
      <c r="AA257" s="4"/>
      <c r="AB257" s="4"/>
      <c r="AC257" s="4" t="str">
        <f t="shared" si="17"/>
        <v>BAP.(1988)</v>
      </c>
      <c r="AD257" s="4" t="str">
        <f t="shared" si="16"/>
        <v>T.Kajino.1988</v>
      </c>
      <c r="AE257" s="42" t="str">
        <f>IF(COUNTIF(EXFOR!G$29:G$46,"*"&amp;AC257&amp;"*")&gt;0,"○",IF(COUNTIF(EXFOR!J$29:J$46,"*"&amp;W257&amp;"*"&amp;V257)&gt;0,"△","×"))</f>
        <v>×</v>
      </c>
      <c r="AF257" s="4"/>
      <c r="AG257" s="4"/>
      <c r="AH257" s="4"/>
      <c r="AI257" s="9"/>
    </row>
    <row r="258" spans="1:35" ht="14.25">
      <c r="A258" s="4" t="s">
        <v>598</v>
      </c>
      <c r="B258" s="4">
        <v>2</v>
      </c>
      <c r="C258" s="4">
        <v>3</v>
      </c>
      <c r="D258" s="4" t="s">
        <v>328</v>
      </c>
      <c r="E258" s="4" t="s">
        <v>329</v>
      </c>
      <c r="F258" s="8" t="s">
        <v>346</v>
      </c>
      <c r="G258" s="8"/>
      <c r="H258" s="4" t="s">
        <v>333</v>
      </c>
      <c r="I258" s="4" t="s">
        <v>333</v>
      </c>
      <c r="J258" s="4"/>
      <c r="K258" s="4"/>
      <c r="L258" s="4"/>
      <c r="M258" s="4"/>
      <c r="N258" s="4"/>
      <c r="O258" s="4"/>
      <c r="P258" s="4"/>
      <c r="Q258" s="4"/>
      <c r="R258" s="4" t="s">
        <v>1023</v>
      </c>
      <c r="S258" s="7" t="s">
        <v>394</v>
      </c>
      <c r="T258" s="4">
        <v>202</v>
      </c>
      <c r="U258" s="8" t="s">
        <v>920</v>
      </c>
      <c r="V258" s="4">
        <v>1988</v>
      </c>
      <c r="W258" t="s">
        <v>730</v>
      </c>
      <c r="X258" t="s">
        <v>731</v>
      </c>
      <c r="Y258" t="s">
        <v>1024</v>
      </c>
      <c r="Z258" s="18" t="s">
        <v>1025</v>
      </c>
      <c r="AA258" s="4"/>
      <c r="AB258" s="4"/>
      <c r="AC258" s="4" t="str">
        <f t="shared" si="17"/>
        <v>PL/B.202(1988)475</v>
      </c>
      <c r="AD258" s="4" t="str">
        <f t="shared" si="16"/>
        <v>T.Kajino.1988</v>
      </c>
      <c r="AE258" s="42" t="str">
        <f>IF(COUNTIF(EXFOR!G$29:G$46,"*"&amp;AC258&amp;"*")&gt;0,"○",IF(COUNTIF(EXFOR!J$29:J$46,"*"&amp;W258&amp;"*"&amp;V258)&gt;0,"△","×"))</f>
        <v>×</v>
      </c>
      <c r="AF258" s="4"/>
      <c r="AG258" s="4"/>
      <c r="AH258" s="4"/>
      <c r="AI258" s="9"/>
    </row>
    <row r="259" spans="1:35" ht="12.75" customHeight="1">
      <c r="A259" s="4" t="s">
        <v>598</v>
      </c>
      <c r="B259" s="4">
        <v>2</v>
      </c>
      <c r="C259" s="4">
        <v>3</v>
      </c>
      <c r="D259" s="4" t="s">
        <v>328</v>
      </c>
      <c r="E259" s="4" t="s">
        <v>329</v>
      </c>
      <c r="F259" s="8" t="s">
        <v>1026</v>
      </c>
      <c r="G259" s="8" t="s">
        <v>1027</v>
      </c>
      <c r="H259" s="4" t="s">
        <v>1064</v>
      </c>
      <c r="I259" s="4" t="s">
        <v>1284</v>
      </c>
      <c r="J259" s="4"/>
      <c r="K259" s="4"/>
      <c r="L259" s="4"/>
      <c r="M259" s="4"/>
      <c r="N259" s="4"/>
      <c r="O259" s="4"/>
      <c r="P259" s="4"/>
      <c r="Q259" s="4"/>
      <c r="R259" s="4" t="s">
        <v>1028</v>
      </c>
      <c r="S259" s="7" t="s">
        <v>708</v>
      </c>
      <c r="T259" s="4">
        <v>329</v>
      </c>
      <c r="U259" s="8" t="s">
        <v>1029</v>
      </c>
      <c r="V259" s="4">
        <v>1988</v>
      </c>
      <c r="W259" t="s">
        <v>1030</v>
      </c>
      <c r="X259" t="s">
        <v>1031</v>
      </c>
      <c r="Y259" t="s">
        <v>1032</v>
      </c>
      <c r="Z259" s="4"/>
      <c r="AA259" s="4"/>
      <c r="AB259" s="4"/>
      <c r="AC259" s="4" t="str">
        <f t="shared" si="17"/>
        <v>ZP/A.329(1988)243</v>
      </c>
      <c r="AD259" s="4" t="str">
        <f t="shared" si="16"/>
        <v>M.Hilgemeier.1988</v>
      </c>
      <c r="AE259" s="42" t="str">
        <f>IF(COUNTIF(EXFOR!G$29:G$46,"*"&amp;AC259&amp;"*")&gt;0,"○",IF(COUNTIF(EXFOR!J$29:J$46,"*"&amp;W259&amp;"*"&amp;V259)&gt;0,"△","×"))</f>
        <v>○</v>
      </c>
      <c r="AF259" s="4"/>
      <c r="AG259" s="4"/>
      <c r="AH259" s="4"/>
      <c r="AI259" s="9"/>
    </row>
    <row r="260" spans="1:35" ht="12" customHeight="1">
      <c r="A260" s="4" t="s">
        <v>598</v>
      </c>
      <c r="B260" s="4">
        <v>2</v>
      </c>
      <c r="C260" s="4">
        <v>3</v>
      </c>
      <c r="D260" s="4" t="s">
        <v>328</v>
      </c>
      <c r="E260" s="4" t="s">
        <v>329</v>
      </c>
      <c r="F260" s="8" t="s">
        <v>1608</v>
      </c>
      <c r="G260" s="8"/>
      <c r="H260" s="4"/>
      <c r="I260" s="4" t="s">
        <v>333</v>
      </c>
      <c r="J260" s="4"/>
      <c r="K260" s="4"/>
      <c r="L260" s="4"/>
      <c r="M260" s="4"/>
      <c r="N260" s="4"/>
      <c r="O260" s="4"/>
      <c r="P260" s="4"/>
      <c r="Q260" s="4"/>
      <c r="R260" s="4" t="s">
        <v>1033</v>
      </c>
      <c r="S260" s="7" t="s">
        <v>332</v>
      </c>
      <c r="T260" s="4">
        <v>14</v>
      </c>
      <c r="U260" s="8" t="s">
        <v>673</v>
      </c>
      <c r="V260" s="4">
        <v>1988</v>
      </c>
      <c r="W260" t="s">
        <v>1034</v>
      </c>
      <c r="X260" t="s">
        <v>1035</v>
      </c>
      <c r="Y260" t="s">
        <v>1036</v>
      </c>
      <c r="Z260" s="18" t="s">
        <v>1037</v>
      </c>
      <c r="AA260" s="4"/>
      <c r="AB260" s="4"/>
      <c r="AC260" s="4" t="str">
        <f t="shared" si="17"/>
        <v>JP/G.14(1988)211</v>
      </c>
      <c r="AD260" s="4" t="str">
        <f aca="true" t="shared" si="18" ref="AD260:AD287">W260&amp;"."&amp;V260</f>
        <v>B.Buck.1988</v>
      </c>
      <c r="AE260" s="42" t="str">
        <f>IF(COUNTIF(EXFOR!G$29:G$46,"*"&amp;AC260&amp;"*")&gt;0,"○",IF(COUNTIF(EXFOR!J$29:J$46,"*"&amp;W260&amp;"*"&amp;V260)&gt;0,"△","×"))</f>
        <v>×</v>
      </c>
      <c r="AF260" s="4"/>
      <c r="AG260" s="4"/>
      <c r="AH260" s="4"/>
      <c r="AI260" s="9"/>
    </row>
    <row r="261" spans="1:35" ht="12">
      <c r="A261" s="4" t="s">
        <v>598</v>
      </c>
      <c r="B261" s="4">
        <v>2</v>
      </c>
      <c r="C261" s="4">
        <v>3</v>
      </c>
      <c r="D261" s="4" t="s">
        <v>328</v>
      </c>
      <c r="E261" s="4" t="s">
        <v>329</v>
      </c>
      <c r="F261" s="8"/>
      <c r="G261" s="8" t="s">
        <v>258</v>
      </c>
      <c r="H261" s="4" t="s">
        <v>340</v>
      </c>
      <c r="I261" s="4" t="s">
        <v>333</v>
      </c>
      <c r="J261" s="4"/>
      <c r="K261" s="4"/>
      <c r="L261" s="4"/>
      <c r="M261" s="4"/>
      <c r="N261" s="4"/>
      <c r="O261" s="4"/>
      <c r="P261" s="4"/>
      <c r="Q261" s="4"/>
      <c r="R261" s="4" t="s">
        <v>1038</v>
      </c>
      <c r="S261" s="7" t="s">
        <v>342</v>
      </c>
      <c r="T261" s="4">
        <v>459</v>
      </c>
      <c r="U261" s="8" t="s">
        <v>448</v>
      </c>
      <c r="V261" s="4">
        <v>1986</v>
      </c>
      <c r="W261" t="s">
        <v>1039</v>
      </c>
      <c r="X261" t="s">
        <v>1040</v>
      </c>
      <c r="Y261" t="s">
        <v>1041</v>
      </c>
      <c r="Z261" s="18" t="s">
        <v>1042</v>
      </c>
      <c r="AA261" s="4"/>
      <c r="AB261" s="4"/>
      <c r="AC261" s="4" t="str">
        <f aca="true" t="shared" si="19" ref="AC261:AC287">S261&amp;"."&amp;IF(IF(T261="","",T261)&amp;IF(V261="",",","("&amp;V261&amp;")")&amp;IF(U261="","",U261)=",","",IF(T261="","",T261)&amp;IF(V261="",",","("&amp;V261&amp;")")&amp;IF(U261="","",U261))</f>
        <v>NP/A.459(1986)387</v>
      </c>
      <c r="AD261" s="4" t="str">
        <f t="shared" si="18"/>
        <v>T.Mertelmeier.1986</v>
      </c>
      <c r="AE261" s="42" t="str">
        <f>IF(COUNTIF(EXFOR!G$29:G$46,"*"&amp;AC261&amp;"*")&gt;0,"○",IF(COUNTIF(EXFOR!J$29:J$46,"*"&amp;W261&amp;"*"&amp;V261)&gt;0,"△","×"))</f>
        <v>×</v>
      </c>
      <c r="AF261" s="4"/>
      <c r="AG261" s="4"/>
      <c r="AH261" s="4"/>
      <c r="AI261" s="9"/>
    </row>
    <row r="262" spans="1:35" ht="15">
      <c r="A262" s="4" t="s">
        <v>598</v>
      </c>
      <c r="B262" s="4">
        <v>2</v>
      </c>
      <c r="C262" s="4">
        <v>3</v>
      </c>
      <c r="D262" s="4" t="s">
        <v>328</v>
      </c>
      <c r="E262" s="4" t="s">
        <v>329</v>
      </c>
      <c r="F262" s="8" t="s">
        <v>1043</v>
      </c>
      <c r="G262" s="8" t="s">
        <v>1567</v>
      </c>
      <c r="H262" s="4" t="s">
        <v>333</v>
      </c>
      <c r="I262" s="4"/>
      <c r="J262" s="4"/>
      <c r="K262" s="4"/>
      <c r="L262" s="4"/>
      <c r="M262" s="4"/>
      <c r="N262" s="4"/>
      <c r="O262" s="4"/>
      <c r="P262" s="4"/>
      <c r="Q262" s="4"/>
      <c r="R262" s="4" t="s">
        <v>1044</v>
      </c>
      <c r="S262" s="7" t="s">
        <v>334</v>
      </c>
      <c r="T262" s="4">
        <v>33</v>
      </c>
      <c r="U262" s="8" t="s">
        <v>1045</v>
      </c>
      <c r="V262" s="4">
        <v>1986</v>
      </c>
      <c r="W262" t="s">
        <v>1632</v>
      </c>
      <c r="X262" t="s">
        <v>1046</v>
      </c>
      <c r="Y262" t="s">
        <v>1047</v>
      </c>
      <c r="Z262" s="18" t="s">
        <v>1048</v>
      </c>
      <c r="AA262" s="4"/>
      <c r="AB262" s="4"/>
      <c r="AC262" s="4" t="str">
        <f t="shared" si="19"/>
        <v>PR/C.33(1986)1561</v>
      </c>
      <c r="AD262" s="4" t="str">
        <f t="shared" si="18"/>
        <v>Q.K.K.Liu.1986</v>
      </c>
      <c r="AE262" s="42" t="str">
        <f>IF(COUNTIF(EXFOR!G$29:G$46,"*"&amp;AC262&amp;"*")&gt;0,"○",IF(COUNTIF(EXFOR!J$29:J$46,"*"&amp;W262&amp;"*"&amp;V262)&gt;0,"△","×"))</f>
        <v>×</v>
      </c>
      <c r="AF262" s="4"/>
      <c r="AG262" s="4"/>
      <c r="AH262" s="4"/>
      <c r="AI262" s="9"/>
    </row>
    <row r="263" spans="1:35" ht="15">
      <c r="A263" s="4" t="s">
        <v>598</v>
      </c>
      <c r="B263" s="4">
        <v>2</v>
      </c>
      <c r="C263" s="4">
        <v>3</v>
      </c>
      <c r="D263" s="4" t="s">
        <v>328</v>
      </c>
      <c r="E263" s="4" t="s">
        <v>329</v>
      </c>
      <c r="F263" s="8"/>
      <c r="G263" s="8" t="s">
        <v>1598</v>
      </c>
      <c r="H263" s="4" t="s">
        <v>340</v>
      </c>
      <c r="I263" s="4" t="s">
        <v>1284</v>
      </c>
      <c r="J263" s="4"/>
      <c r="K263" s="4"/>
      <c r="L263" s="4"/>
      <c r="M263" s="4"/>
      <c r="N263" s="4"/>
      <c r="O263" s="4"/>
      <c r="P263" s="4"/>
      <c r="Q263" s="4"/>
      <c r="R263" s="4" t="s">
        <v>1049</v>
      </c>
      <c r="S263" s="7" t="s">
        <v>342</v>
      </c>
      <c r="T263" s="4">
        <v>460</v>
      </c>
      <c r="U263" s="8" t="s">
        <v>1050</v>
      </c>
      <c r="V263" s="4">
        <v>1986</v>
      </c>
      <c r="W263" t="s">
        <v>730</v>
      </c>
      <c r="X263" t="s">
        <v>730</v>
      </c>
      <c r="Y263" t="s">
        <v>1051</v>
      </c>
      <c r="Z263" s="18" t="s">
        <v>178</v>
      </c>
      <c r="AA263" s="4"/>
      <c r="AB263" s="4"/>
      <c r="AC263" s="4" t="str">
        <f t="shared" si="19"/>
        <v>NP/A.460(1986)559</v>
      </c>
      <c r="AD263" s="4" t="str">
        <f t="shared" si="18"/>
        <v>T.Kajino.1986</v>
      </c>
      <c r="AE263" s="42" t="str">
        <f>IF(COUNTIF(EXFOR!G$29:G$46,"*"&amp;AC263&amp;"*")&gt;0,"○",IF(COUNTIF(EXFOR!J$29:J$46,"*"&amp;W263&amp;"*"&amp;V263)&gt;0,"△","×"))</f>
        <v>×</v>
      </c>
      <c r="AF263" s="4"/>
      <c r="AG263" s="4"/>
      <c r="AH263" s="4"/>
      <c r="AI263" s="9"/>
    </row>
    <row r="264" spans="1:35" ht="18" customHeight="1">
      <c r="A264" s="4" t="s">
        <v>598</v>
      </c>
      <c r="B264" s="4">
        <v>2</v>
      </c>
      <c r="C264" s="4">
        <v>3</v>
      </c>
      <c r="D264" s="4" t="s">
        <v>328</v>
      </c>
      <c r="E264" s="4" t="s">
        <v>329</v>
      </c>
      <c r="F264" s="8" t="s">
        <v>671</v>
      </c>
      <c r="G264" s="8"/>
      <c r="H264" s="4"/>
      <c r="I264" s="4" t="s">
        <v>333</v>
      </c>
      <c r="J264" s="4"/>
      <c r="K264" s="4"/>
      <c r="L264" s="4"/>
      <c r="M264" s="4"/>
      <c r="N264" s="4"/>
      <c r="O264" s="4"/>
      <c r="P264" s="4"/>
      <c r="Q264" s="4"/>
      <c r="R264" s="4" t="s">
        <v>179</v>
      </c>
      <c r="S264" s="7" t="s">
        <v>332</v>
      </c>
      <c r="T264" s="4">
        <v>11</v>
      </c>
      <c r="U264" s="8" t="s">
        <v>180</v>
      </c>
      <c r="V264" s="4">
        <v>1985</v>
      </c>
      <c r="W264" t="s">
        <v>1034</v>
      </c>
      <c r="X264" t="s">
        <v>181</v>
      </c>
      <c r="Y264" t="s">
        <v>182</v>
      </c>
      <c r="Z264" s="18" t="s">
        <v>183</v>
      </c>
      <c r="AA264" s="4"/>
      <c r="AB264" s="4"/>
      <c r="AC264" s="4" t="str">
        <f t="shared" si="19"/>
        <v>JP/G.11(1985)L11</v>
      </c>
      <c r="AD264" s="4" t="str">
        <f t="shared" si="18"/>
        <v>B.Buck.1985</v>
      </c>
      <c r="AE264" s="42" t="str">
        <f>IF(COUNTIF(EXFOR!G$29:G$46,"*"&amp;AC264&amp;"*")&gt;0,"○",IF(COUNTIF(EXFOR!J$29:J$46,"*"&amp;W264&amp;"*"&amp;V264)&gt;0,"△","×"))</f>
        <v>×</v>
      </c>
      <c r="AF264" s="4"/>
      <c r="AG264" s="4"/>
      <c r="AH264" s="4"/>
      <c r="AI264" s="9"/>
    </row>
    <row r="265" spans="1:35" ht="15">
      <c r="A265" s="4" t="s">
        <v>598</v>
      </c>
      <c r="B265" s="4">
        <v>2</v>
      </c>
      <c r="C265" s="4">
        <v>3</v>
      </c>
      <c r="D265" s="4" t="s">
        <v>328</v>
      </c>
      <c r="E265" s="4" t="s">
        <v>329</v>
      </c>
      <c r="F265" s="8" t="s">
        <v>184</v>
      </c>
      <c r="G265" s="8" t="s">
        <v>1342</v>
      </c>
      <c r="H265" s="4" t="s">
        <v>340</v>
      </c>
      <c r="I265" s="4"/>
      <c r="J265" s="4"/>
      <c r="K265" s="4"/>
      <c r="L265" s="4"/>
      <c r="M265" s="4"/>
      <c r="N265" s="4"/>
      <c r="O265" s="4"/>
      <c r="P265" s="4"/>
      <c r="Q265" s="4"/>
      <c r="R265" s="4" t="s">
        <v>185</v>
      </c>
      <c r="S265" s="7" t="s">
        <v>342</v>
      </c>
      <c r="T265" s="4">
        <v>419</v>
      </c>
      <c r="U265" s="8" t="s">
        <v>186</v>
      </c>
      <c r="V265" s="4">
        <v>1984</v>
      </c>
      <c r="W265" t="s">
        <v>187</v>
      </c>
      <c r="X265" t="s">
        <v>188</v>
      </c>
      <c r="Y265" t="s">
        <v>189</v>
      </c>
      <c r="Z265" s="18" t="s">
        <v>190</v>
      </c>
      <c r="AA265" s="4"/>
      <c r="AB265" s="4"/>
      <c r="AC265" s="4" t="str">
        <f t="shared" si="19"/>
        <v>NP/A.419(1984)133</v>
      </c>
      <c r="AD265" s="4" t="str">
        <f t="shared" si="18"/>
        <v>H.Walliser.1984</v>
      </c>
      <c r="AE265" s="42" t="str">
        <f>IF(COUNTIF(EXFOR!G$29:G$46,"*"&amp;AC265&amp;"*")&gt;0,"○",IF(COUNTIF(EXFOR!J$29:J$46,"*"&amp;W265&amp;"*"&amp;V265)&gt;0,"△","×"))</f>
        <v>×</v>
      </c>
      <c r="AF265" s="4"/>
      <c r="AG265" s="4"/>
      <c r="AH265" s="4"/>
      <c r="AI265" s="9"/>
    </row>
    <row r="266" spans="1:35" s="17" customFormat="1" ht="15">
      <c r="A266" s="12" t="s">
        <v>598</v>
      </c>
      <c r="B266" s="12">
        <v>2</v>
      </c>
      <c r="C266" s="12">
        <v>3</v>
      </c>
      <c r="D266" s="12" t="s">
        <v>328</v>
      </c>
      <c r="E266" s="12" t="s">
        <v>329</v>
      </c>
      <c r="F266" s="13" t="s">
        <v>191</v>
      </c>
      <c r="G266" s="13" t="s">
        <v>192</v>
      </c>
      <c r="H266" s="12" t="s">
        <v>1064</v>
      </c>
      <c r="I266" s="12"/>
      <c r="J266" s="12"/>
      <c r="K266" s="12"/>
      <c r="L266" s="12" t="s">
        <v>1309</v>
      </c>
      <c r="M266" s="12"/>
      <c r="N266" s="12"/>
      <c r="O266" s="12"/>
      <c r="P266" s="12"/>
      <c r="Q266" s="12"/>
      <c r="R266" s="12" t="s">
        <v>193</v>
      </c>
      <c r="S266" s="12" t="s">
        <v>342</v>
      </c>
      <c r="T266" s="12">
        <v>419</v>
      </c>
      <c r="U266" s="13" t="s">
        <v>194</v>
      </c>
      <c r="V266" s="12">
        <v>1984</v>
      </c>
      <c r="W266" s="14" t="s">
        <v>195</v>
      </c>
      <c r="X266" s="14" t="s">
        <v>196</v>
      </c>
      <c r="Y266" s="14" t="s">
        <v>197</v>
      </c>
      <c r="Z266" s="26" t="s">
        <v>198</v>
      </c>
      <c r="AA266" s="12" t="s">
        <v>199</v>
      </c>
      <c r="AB266" s="12"/>
      <c r="AC266" s="4" t="str">
        <f t="shared" si="19"/>
        <v>NP/A.419(1984)115</v>
      </c>
      <c r="AD266" s="4" t="str">
        <f t="shared" si="18"/>
        <v>J.L.Osborne.1984</v>
      </c>
      <c r="AE266" s="42" t="str">
        <f>IF(COUNTIF(EXFOR!G$29:G$46,"*"&amp;AC266&amp;"*")&gt;0,"○",IF(COUNTIF(EXFOR!J$29:J$46,"*"&amp;W266&amp;"*"&amp;V266)&gt;0,"△","×"))</f>
        <v>○</v>
      </c>
      <c r="AF266" s="12"/>
      <c r="AG266" s="12"/>
      <c r="AH266" s="12"/>
      <c r="AI266" s="16"/>
    </row>
    <row r="267" spans="1:35" ht="14.25">
      <c r="A267" s="4" t="s">
        <v>598</v>
      </c>
      <c r="B267" s="4">
        <v>2</v>
      </c>
      <c r="C267" s="4">
        <v>3</v>
      </c>
      <c r="D267" s="4" t="s">
        <v>328</v>
      </c>
      <c r="E267" s="4" t="s">
        <v>329</v>
      </c>
      <c r="F267" s="8" t="s">
        <v>200</v>
      </c>
      <c r="G267" s="8"/>
      <c r="H267" s="4" t="s">
        <v>1284</v>
      </c>
      <c r="I267" s="4"/>
      <c r="J267" s="4"/>
      <c r="K267" s="4"/>
      <c r="L267" s="4"/>
      <c r="M267" s="4"/>
      <c r="N267" s="4"/>
      <c r="O267" s="4"/>
      <c r="P267" s="4"/>
      <c r="Q267" s="4"/>
      <c r="R267" s="4" t="s">
        <v>201</v>
      </c>
      <c r="S267" s="7" t="s">
        <v>233</v>
      </c>
      <c r="T267" s="4" t="s">
        <v>202</v>
      </c>
      <c r="U267" s="8" t="s">
        <v>203</v>
      </c>
      <c r="V267" s="4">
        <v>1984</v>
      </c>
      <c r="W267" t="s">
        <v>204</v>
      </c>
      <c r="X267" t="s">
        <v>204</v>
      </c>
      <c r="Y267" t="s">
        <v>205</v>
      </c>
      <c r="Z267" s="4"/>
      <c r="AA267" s="4"/>
      <c r="AB267" s="4"/>
      <c r="AC267" s="4" t="str">
        <f t="shared" si="19"/>
        <v>BAP.29,No7(1984)1076,R6.3</v>
      </c>
      <c r="AD267" s="4" t="str">
        <f t="shared" si="18"/>
        <v>T.K.Alexander.1984</v>
      </c>
      <c r="AE267" s="42" t="str">
        <f>IF(COUNTIF(EXFOR!G$29:G$46,"*"&amp;AC267&amp;"*")&gt;0,"○",IF(COUNTIF(EXFOR!J$29:J$46,"*"&amp;W267&amp;"*"&amp;V267)&gt;0,"△","×"))</f>
        <v>△</v>
      </c>
      <c r="AF267" s="4"/>
      <c r="AG267" s="4"/>
      <c r="AH267" s="4"/>
      <c r="AI267" s="9"/>
    </row>
    <row r="268" spans="1:35" ht="15">
      <c r="A268" s="4" t="s">
        <v>598</v>
      </c>
      <c r="B268" s="4">
        <v>2</v>
      </c>
      <c r="C268" s="4">
        <v>3</v>
      </c>
      <c r="D268" s="4" t="s">
        <v>328</v>
      </c>
      <c r="E268" s="4" t="s">
        <v>329</v>
      </c>
      <c r="F268" s="8" t="s">
        <v>206</v>
      </c>
      <c r="G268" s="8"/>
      <c r="H268" s="4" t="s">
        <v>207</v>
      </c>
      <c r="I268" s="4"/>
      <c r="J268" s="4"/>
      <c r="K268" s="4"/>
      <c r="L268" s="4" t="s">
        <v>1309</v>
      </c>
      <c r="M268" s="4"/>
      <c r="N268" s="4"/>
      <c r="O268" s="4"/>
      <c r="P268" s="4"/>
      <c r="Q268" s="4"/>
      <c r="R268" s="4" t="s">
        <v>208</v>
      </c>
      <c r="S268" s="7" t="s">
        <v>342</v>
      </c>
      <c r="T268" s="4">
        <v>427</v>
      </c>
      <c r="U268" s="8" t="s">
        <v>209</v>
      </c>
      <c r="V268" s="4">
        <v>1984</v>
      </c>
      <c r="W268" t="s">
        <v>204</v>
      </c>
      <c r="X268" t="s">
        <v>210</v>
      </c>
      <c r="Y268" t="s">
        <v>211</v>
      </c>
      <c r="Z268" s="18" t="s">
        <v>212</v>
      </c>
      <c r="AA268" s="4"/>
      <c r="AB268" s="4"/>
      <c r="AC268" s="4" t="str">
        <f t="shared" si="19"/>
        <v>NP/A.427(1984)526</v>
      </c>
      <c r="AD268" s="4" t="str">
        <f t="shared" si="18"/>
        <v>T.K.Alexander.1984</v>
      </c>
      <c r="AE268" s="42" t="str">
        <f>IF(COUNTIF(EXFOR!G$29:G$46,"*"&amp;AC268&amp;"*")&gt;0,"○",IF(COUNTIF(EXFOR!J$29:J$46,"*"&amp;W268&amp;"*"&amp;V268)&gt;0,"△","×"))</f>
        <v>○</v>
      </c>
      <c r="AF268" s="4"/>
      <c r="AG268" s="4"/>
      <c r="AH268" s="4"/>
      <c r="AI268" s="9"/>
    </row>
    <row r="269" spans="1:35" s="17" customFormat="1" ht="12">
      <c r="A269" s="12" t="s">
        <v>598</v>
      </c>
      <c r="B269" s="12">
        <v>2</v>
      </c>
      <c r="C269" s="12">
        <v>3</v>
      </c>
      <c r="D269" s="12" t="s">
        <v>328</v>
      </c>
      <c r="E269" s="12" t="s">
        <v>329</v>
      </c>
      <c r="F269" s="13" t="s">
        <v>1629</v>
      </c>
      <c r="G269" s="13" t="s">
        <v>1567</v>
      </c>
      <c r="H269" s="12" t="s">
        <v>333</v>
      </c>
      <c r="I269" s="27" t="s">
        <v>333</v>
      </c>
      <c r="J269" s="12"/>
      <c r="K269" s="12"/>
      <c r="L269" s="12"/>
      <c r="M269" s="12"/>
      <c r="N269" s="12"/>
      <c r="O269" s="12"/>
      <c r="P269" s="12"/>
      <c r="Q269" s="12"/>
      <c r="R269" s="12" t="s">
        <v>213</v>
      </c>
      <c r="S269" s="12" t="s">
        <v>334</v>
      </c>
      <c r="T269" s="12">
        <v>28</v>
      </c>
      <c r="U269" s="13" t="s">
        <v>214</v>
      </c>
      <c r="V269" s="12">
        <v>1983</v>
      </c>
      <c r="W269" s="14" t="s">
        <v>187</v>
      </c>
      <c r="X269" s="14" t="s">
        <v>215</v>
      </c>
      <c r="Y269" s="14" t="s">
        <v>853</v>
      </c>
      <c r="Z269" s="26" t="s">
        <v>854</v>
      </c>
      <c r="AA269" s="12" t="s">
        <v>855</v>
      </c>
      <c r="AB269" s="12"/>
      <c r="AC269" s="4" t="str">
        <f t="shared" si="19"/>
        <v>PR/C.28(1983)57</v>
      </c>
      <c r="AD269" s="4" t="str">
        <f t="shared" si="18"/>
        <v>H.Walliser.1983</v>
      </c>
      <c r="AE269" s="42" t="str">
        <f>IF(COUNTIF(EXFOR!G$29:G$46,"*"&amp;AC269&amp;"*")&gt;0,"○",IF(COUNTIF(EXFOR!J$29:J$46,"*"&amp;W269&amp;"*"&amp;V269)&gt;0,"△","×"))</f>
        <v>×</v>
      </c>
      <c r="AF269" s="12"/>
      <c r="AG269" s="12"/>
      <c r="AH269" s="12"/>
      <c r="AI269" s="16"/>
    </row>
    <row r="270" spans="1:35" ht="15">
      <c r="A270" s="4" t="s">
        <v>598</v>
      </c>
      <c r="B270" s="4">
        <v>2</v>
      </c>
      <c r="C270" s="4">
        <v>3</v>
      </c>
      <c r="D270" s="4" t="s">
        <v>328</v>
      </c>
      <c r="E270" s="4" t="s">
        <v>329</v>
      </c>
      <c r="F270" s="8" t="s">
        <v>856</v>
      </c>
      <c r="G270" s="8" t="s">
        <v>247</v>
      </c>
      <c r="H270" s="4" t="s">
        <v>207</v>
      </c>
      <c r="I270" s="4"/>
      <c r="J270" s="4"/>
      <c r="K270" s="4"/>
      <c r="L270" s="4"/>
      <c r="M270" s="4"/>
      <c r="N270" s="4"/>
      <c r="O270" s="4"/>
      <c r="P270" s="4"/>
      <c r="Q270" s="4"/>
      <c r="R270" s="4" t="s">
        <v>857</v>
      </c>
      <c r="S270" s="7" t="s">
        <v>708</v>
      </c>
      <c r="T270" s="4">
        <v>310</v>
      </c>
      <c r="U270" s="8" t="s">
        <v>858</v>
      </c>
      <c r="V270" s="4">
        <v>1983</v>
      </c>
      <c r="W270" t="s">
        <v>859</v>
      </c>
      <c r="X270" t="s">
        <v>860</v>
      </c>
      <c r="Y270" t="s">
        <v>861</v>
      </c>
      <c r="Z270" s="4"/>
      <c r="AA270" s="4"/>
      <c r="AB270" s="4"/>
      <c r="AC270" s="4" t="str">
        <f t="shared" si="19"/>
        <v>ZP/A.310(1983)91</v>
      </c>
      <c r="AD270" s="4" t="str">
        <f t="shared" si="18"/>
        <v>H.Volk.1983</v>
      </c>
      <c r="AE270" s="42" t="str">
        <f>IF(COUNTIF(EXFOR!G$29:G$46,"*"&amp;AC270&amp;"*")&gt;0,"○",IF(COUNTIF(EXFOR!J$29:J$46,"*"&amp;W270&amp;"*"&amp;V270)&gt;0,"△","×"))</f>
        <v>○</v>
      </c>
      <c r="AF270" s="4"/>
      <c r="AG270" s="4"/>
      <c r="AH270" s="4"/>
      <c r="AI270" s="9"/>
    </row>
    <row r="271" spans="1:35" s="17" customFormat="1" ht="15">
      <c r="A271" s="12" t="s">
        <v>598</v>
      </c>
      <c r="B271" s="12">
        <v>2</v>
      </c>
      <c r="C271" s="12">
        <v>3</v>
      </c>
      <c r="D271" s="12" t="s">
        <v>328</v>
      </c>
      <c r="E271" s="12" t="s">
        <v>329</v>
      </c>
      <c r="F271" s="13" t="s">
        <v>862</v>
      </c>
      <c r="G271" s="13"/>
      <c r="H271" s="12" t="s">
        <v>1309</v>
      </c>
      <c r="I271" s="12" t="s">
        <v>1284</v>
      </c>
      <c r="J271" s="12"/>
      <c r="K271" s="12"/>
      <c r="L271" s="12"/>
      <c r="M271" s="12"/>
      <c r="N271" s="12"/>
      <c r="O271" s="12"/>
      <c r="P271" s="12"/>
      <c r="Q271" s="12"/>
      <c r="R271" s="12" t="s">
        <v>863</v>
      </c>
      <c r="S271" s="12" t="s">
        <v>334</v>
      </c>
      <c r="T271" s="12">
        <v>27</v>
      </c>
      <c r="U271" s="13" t="s">
        <v>1138</v>
      </c>
      <c r="V271" s="12">
        <v>1983</v>
      </c>
      <c r="W271" s="14" t="s">
        <v>864</v>
      </c>
      <c r="X271" s="14" t="s">
        <v>865</v>
      </c>
      <c r="Y271" s="14" t="s">
        <v>866</v>
      </c>
      <c r="Z271" s="26" t="s">
        <v>867</v>
      </c>
      <c r="AA271" s="12" t="s">
        <v>868</v>
      </c>
      <c r="AB271" s="12"/>
      <c r="AC271" s="4" t="str">
        <f t="shared" si="19"/>
        <v>PR/C.27(1983)11</v>
      </c>
      <c r="AD271" s="4" t="str">
        <f t="shared" si="18"/>
        <v>R.G.H.Roberston.1983</v>
      </c>
      <c r="AE271" s="42" t="str">
        <f>IF(COUNTIF(EXFOR!G$29:G$46,"*"&amp;AC271&amp;"*")&gt;0,"○",IF(COUNTIF(EXFOR!J$29:J$46,"*"&amp;W271&amp;"*"&amp;V271)&gt;0,"△","×"))</f>
        <v>○</v>
      </c>
      <c r="AF271" s="12"/>
      <c r="AG271" s="12"/>
      <c r="AH271" s="12"/>
      <c r="AI271" s="16"/>
    </row>
    <row r="272" spans="1:35" ht="15">
      <c r="A272" s="12" t="s">
        <v>598</v>
      </c>
      <c r="B272" s="12">
        <v>2</v>
      </c>
      <c r="C272" s="12">
        <v>3</v>
      </c>
      <c r="D272" s="12" t="s">
        <v>328</v>
      </c>
      <c r="E272" s="12" t="s">
        <v>329</v>
      </c>
      <c r="F272" s="13" t="s">
        <v>869</v>
      </c>
      <c r="G272" s="13" t="s">
        <v>870</v>
      </c>
      <c r="H272" s="27" t="s">
        <v>1309</v>
      </c>
      <c r="I272" s="27" t="s">
        <v>1284</v>
      </c>
      <c r="J272" s="12"/>
      <c r="K272" s="12"/>
      <c r="L272" s="12"/>
      <c r="M272" s="12"/>
      <c r="N272" s="12"/>
      <c r="O272" s="12"/>
      <c r="P272" s="12"/>
      <c r="Q272" s="12"/>
      <c r="R272" s="12" t="s">
        <v>871</v>
      </c>
      <c r="S272" s="7" t="s">
        <v>872</v>
      </c>
      <c r="T272" s="12">
        <v>43</v>
      </c>
      <c r="U272" s="13" t="s">
        <v>873</v>
      </c>
      <c r="V272" s="12">
        <v>1983</v>
      </c>
      <c r="W272" t="s">
        <v>195</v>
      </c>
      <c r="X272" t="s">
        <v>195</v>
      </c>
      <c r="Y272" t="s">
        <v>874</v>
      </c>
      <c r="Z272" s="4"/>
      <c r="AA272" s="4" t="s">
        <v>875</v>
      </c>
      <c r="AB272" s="4"/>
      <c r="AC272" s="4" t="str">
        <f t="shared" si="19"/>
        <v> Diss.Abst.Int. 43B, 2943 (1983).43(1983)2943</v>
      </c>
      <c r="AD272" s="4" t="str">
        <f t="shared" si="18"/>
        <v>J.L.Osborne.1983</v>
      </c>
      <c r="AE272" s="42" t="str">
        <f>IF(COUNTIF(EXFOR!G$29:G$46,"*"&amp;AC272&amp;"*")&gt;0,"○",IF(COUNTIF(EXFOR!J$29:J$46,"*"&amp;W272&amp;"*"&amp;V272)&gt;0,"△","×"))</f>
        <v>×</v>
      </c>
      <c r="AF272" s="4"/>
      <c r="AG272" s="4"/>
      <c r="AH272" s="4"/>
      <c r="AI272" s="9"/>
    </row>
    <row r="273" spans="1:35" ht="15">
      <c r="A273" s="7" t="s">
        <v>598</v>
      </c>
      <c r="B273" s="7">
        <v>2</v>
      </c>
      <c r="C273" s="7">
        <v>3</v>
      </c>
      <c r="D273" s="7" t="s">
        <v>328</v>
      </c>
      <c r="E273" s="7" t="s">
        <v>329</v>
      </c>
      <c r="F273" s="8" t="s">
        <v>869</v>
      </c>
      <c r="G273" s="8" t="s">
        <v>870</v>
      </c>
      <c r="H273" s="4" t="s">
        <v>1309</v>
      </c>
      <c r="I273" s="4" t="s">
        <v>1284</v>
      </c>
      <c r="J273" s="4"/>
      <c r="K273" s="4"/>
      <c r="L273" s="4" t="s">
        <v>1309</v>
      </c>
      <c r="M273" s="4"/>
      <c r="N273" s="4"/>
      <c r="O273" s="4"/>
      <c r="P273" s="4"/>
      <c r="Q273" s="4"/>
      <c r="R273" s="4" t="s">
        <v>876</v>
      </c>
      <c r="S273" s="7" t="s">
        <v>877</v>
      </c>
      <c r="T273" s="4"/>
      <c r="U273" s="8"/>
      <c r="V273" s="4">
        <v>1983</v>
      </c>
      <c r="W273" t="s">
        <v>195</v>
      </c>
      <c r="X273" t="s">
        <v>195</v>
      </c>
      <c r="Y273" t="s">
        <v>874</v>
      </c>
      <c r="Z273" s="4"/>
      <c r="AA273" s="4"/>
      <c r="AB273" s="4"/>
      <c r="AC273" s="4" t="str">
        <f t="shared" si="19"/>
        <v>Thesis, California Institute of Technology (1983).(1983)</v>
      </c>
      <c r="AD273" s="4" t="str">
        <f t="shared" si="18"/>
        <v>J.L.Osborne.1983</v>
      </c>
      <c r="AE273" s="42" t="str">
        <f>IF(COUNTIF(EXFOR!G$29:G$46,"*"&amp;AC273&amp;"*")&gt;0,"○",IF(COUNTIF(EXFOR!J$29:J$46,"*"&amp;W273&amp;"*"&amp;V273)&gt;0,"△","×"))</f>
        <v>×</v>
      </c>
      <c r="AF273" s="4"/>
      <c r="AG273" s="4"/>
      <c r="AH273" s="4"/>
      <c r="AI273" s="9"/>
    </row>
    <row r="274" spans="1:35" ht="15">
      <c r="A274" s="7" t="s">
        <v>598</v>
      </c>
      <c r="B274" s="7">
        <v>2</v>
      </c>
      <c r="C274" s="7">
        <v>3</v>
      </c>
      <c r="D274" s="7" t="s">
        <v>328</v>
      </c>
      <c r="E274" s="7" t="s">
        <v>329</v>
      </c>
      <c r="F274" s="8" t="s">
        <v>878</v>
      </c>
      <c r="G274" s="8" t="s">
        <v>879</v>
      </c>
      <c r="H274" s="4" t="s">
        <v>1309</v>
      </c>
      <c r="I274" s="4"/>
      <c r="J274" s="4"/>
      <c r="K274" s="4"/>
      <c r="L274" s="4" t="s">
        <v>1309</v>
      </c>
      <c r="M274" s="4"/>
      <c r="N274" s="4"/>
      <c r="O274" s="4"/>
      <c r="P274" s="4"/>
      <c r="Q274" s="4"/>
      <c r="R274" s="4" t="s">
        <v>880</v>
      </c>
      <c r="S274" s="7" t="s">
        <v>383</v>
      </c>
      <c r="T274" s="4">
        <v>48</v>
      </c>
      <c r="U274" s="8" t="s">
        <v>881</v>
      </c>
      <c r="V274" s="4">
        <v>1982</v>
      </c>
      <c r="W274" t="s">
        <v>195</v>
      </c>
      <c r="X274" t="s">
        <v>196</v>
      </c>
      <c r="Y274" t="s">
        <v>882</v>
      </c>
      <c r="Z274" s="18" t="s">
        <v>883</v>
      </c>
      <c r="AA274" s="4"/>
      <c r="AB274" s="4"/>
      <c r="AC274" s="4" t="str">
        <f t="shared" si="19"/>
        <v>PRL.48(1982)1664</v>
      </c>
      <c r="AD274" s="4" t="str">
        <f t="shared" si="18"/>
        <v>J.L.Osborne.1982</v>
      </c>
      <c r="AE274" s="42" t="str">
        <f>IF(COUNTIF(EXFOR!G$29:G$46,"*"&amp;AC274&amp;"*")&gt;0,"○",IF(COUNTIF(EXFOR!J$29:J$46,"*"&amp;W274&amp;"*"&amp;V274)&gt;0,"△","×"))</f>
        <v>×</v>
      </c>
      <c r="AF274" s="4"/>
      <c r="AG274" s="4"/>
      <c r="AH274" s="4"/>
      <c r="AI274" s="9"/>
    </row>
    <row r="275" spans="1:35" ht="15">
      <c r="A275" s="7" t="s">
        <v>598</v>
      </c>
      <c r="B275" s="7">
        <v>2</v>
      </c>
      <c r="C275" s="7">
        <v>3</v>
      </c>
      <c r="D275" s="7" t="s">
        <v>328</v>
      </c>
      <c r="E275" s="7" t="s">
        <v>329</v>
      </c>
      <c r="F275" s="8" t="s">
        <v>884</v>
      </c>
      <c r="G275" s="8" t="s">
        <v>885</v>
      </c>
      <c r="H275" s="4" t="s">
        <v>1309</v>
      </c>
      <c r="I275" s="4"/>
      <c r="J275" s="4"/>
      <c r="K275" s="4"/>
      <c r="L275" s="4"/>
      <c r="M275" s="4"/>
      <c r="N275" s="4"/>
      <c r="O275" s="4"/>
      <c r="P275" s="4"/>
      <c r="Q275" s="4"/>
      <c r="R275" s="4" t="s">
        <v>886</v>
      </c>
      <c r="S275" s="7" t="s">
        <v>708</v>
      </c>
      <c r="T275" s="4">
        <v>304</v>
      </c>
      <c r="U275" s="8" t="s">
        <v>1521</v>
      </c>
      <c r="V275" s="4">
        <v>1982</v>
      </c>
      <c r="W275" t="s">
        <v>887</v>
      </c>
      <c r="X275" t="s">
        <v>888</v>
      </c>
      <c r="Y275" t="s">
        <v>889</v>
      </c>
      <c r="Z275" s="4"/>
      <c r="AA275" s="4"/>
      <c r="AB275" s="4"/>
      <c r="AC275" s="4" t="str">
        <f t="shared" si="19"/>
        <v>ZP/A.304(1982)307</v>
      </c>
      <c r="AD275" s="4" t="str">
        <f t="shared" si="18"/>
        <v>H.Krawinkel.1982</v>
      </c>
      <c r="AE275" s="42" t="str">
        <f>IF(COUNTIF(EXFOR!G$29:G$46,"*"&amp;AC275&amp;"*")&gt;0,"○",IF(COUNTIF(EXFOR!J$29:J$46,"*"&amp;W275&amp;"*"&amp;V275)&gt;0,"△","×"))</f>
        <v>○</v>
      </c>
      <c r="AF275" s="4"/>
      <c r="AG275" s="4"/>
      <c r="AH275" s="4"/>
      <c r="AI275" s="9"/>
    </row>
    <row r="276" spans="1:35" ht="14.25">
      <c r="A276" s="7" t="s">
        <v>598</v>
      </c>
      <c r="B276" s="7">
        <v>2</v>
      </c>
      <c r="C276" s="7">
        <v>3</v>
      </c>
      <c r="D276" s="7" t="s">
        <v>328</v>
      </c>
      <c r="E276" s="7" t="s">
        <v>329</v>
      </c>
      <c r="F276" s="8" t="s">
        <v>890</v>
      </c>
      <c r="G276" s="8"/>
      <c r="H276" s="4" t="s">
        <v>1309</v>
      </c>
      <c r="I276" s="4"/>
      <c r="J276" s="4"/>
      <c r="K276" s="4"/>
      <c r="L276" s="4"/>
      <c r="M276" s="4"/>
      <c r="N276" s="4"/>
      <c r="O276" s="4"/>
      <c r="P276" s="4"/>
      <c r="Q276" s="4"/>
      <c r="R276" s="4" t="s">
        <v>891</v>
      </c>
      <c r="S276" s="7" t="s">
        <v>233</v>
      </c>
      <c r="T276" s="4" t="s">
        <v>892</v>
      </c>
      <c r="U276" s="8" t="s">
        <v>893</v>
      </c>
      <c r="V276" s="4">
        <v>1982</v>
      </c>
      <c r="W276" t="s">
        <v>1467</v>
      </c>
      <c r="X276" t="s">
        <v>894</v>
      </c>
      <c r="Y276" s="11" t="s">
        <v>895</v>
      </c>
      <c r="Z276" s="4"/>
      <c r="AA276" s="4"/>
      <c r="AB276" s="4"/>
      <c r="AC276" s="4" t="str">
        <f t="shared" si="19"/>
        <v>BAP.27,No7(1982)699,AE1</v>
      </c>
      <c r="AD276" s="4" t="str">
        <f t="shared" si="18"/>
        <v>R.E.Brown.1982</v>
      </c>
      <c r="AE276" s="42" t="str">
        <f>IF(COUNTIF(EXFOR!G$29:G$46,"*"&amp;AC276&amp;"*")&gt;0,"○",IF(COUNTIF(EXFOR!J$29:J$46,"*"&amp;W276&amp;"*"&amp;V276)&gt;0,"△","×"))</f>
        <v>×</v>
      </c>
      <c r="AF276" s="4"/>
      <c r="AG276" s="4"/>
      <c r="AH276" s="4"/>
      <c r="AI276" s="9"/>
    </row>
    <row r="277" spans="1:35" ht="12">
      <c r="A277" s="7" t="s">
        <v>598</v>
      </c>
      <c r="B277" s="7">
        <v>2</v>
      </c>
      <c r="C277" s="7">
        <v>3</v>
      </c>
      <c r="D277" s="7" t="s">
        <v>328</v>
      </c>
      <c r="E277" s="7" t="s">
        <v>329</v>
      </c>
      <c r="F277" s="8"/>
      <c r="G277" s="8" t="s">
        <v>440</v>
      </c>
      <c r="H277" s="4" t="s">
        <v>333</v>
      </c>
      <c r="I277" s="4" t="s">
        <v>1284</v>
      </c>
      <c r="J277" s="4"/>
      <c r="K277" s="4"/>
      <c r="L277" s="4"/>
      <c r="M277" s="4"/>
      <c r="N277" s="4"/>
      <c r="O277" s="4"/>
      <c r="P277" s="4"/>
      <c r="Q277" s="4"/>
      <c r="R277" s="4" t="s">
        <v>896</v>
      </c>
      <c r="S277" s="7" t="s">
        <v>334</v>
      </c>
      <c r="T277" s="4">
        <v>23</v>
      </c>
      <c r="U277" s="8" t="s">
        <v>897</v>
      </c>
      <c r="V277" s="4">
        <v>1981</v>
      </c>
      <c r="W277" t="s">
        <v>898</v>
      </c>
      <c r="X277" t="s">
        <v>899</v>
      </c>
      <c r="Y277" t="s">
        <v>900</v>
      </c>
      <c r="Z277" s="18" t="s">
        <v>901</v>
      </c>
      <c r="AA277" s="4"/>
      <c r="AB277" s="4"/>
      <c r="AC277" s="4" t="str">
        <f t="shared" si="19"/>
        <v>PR/C.23(1981)2773</v>
      </c>
      <c r="AD277" s="4" t="str">
        <f t="shared" si="18"/>
        <v>R.D.Williams.1981</v>
      </c>
      <c r="AE277" s="42" t="str">
        <f>IF(COUNTIF(EXFOR!G$29:G$46,"*"&amp;AC277&amp;"*")&gt;0,"○",IF(COUNTIF(EXFOR!J$29:J$46,"*"&amp;W277&amp;"*"&amp;V277)&gt;0,"△","×"))</f>
        <v>×</v>
      </c>
      <c r="AF277" s="4"/>
      <c r="AG277" s="4"/>
      <c r="AH277" s="4"/>
      <c r="AI277" s="9"/>
    </row>
    <row r="278" spans="1:35" ht="14.25">
      <c r="A278" s="7" t="s">
        <v>598</v>
      </c>
      <c r="B278" s="7">
        <v>2</v>
      </c>
      <c r="C278" s="7">
        <v>3</v>
      </c>
      <c r="D278" s="7" t="s">
        <v>328</v>
      </c>
      <c r="E278" s="7" t="s">
        <v>329</v>
      </c>
      <c r="F278" s="8" t="s">
        <v>869</v>
      </c>
      <c r="G278" s="8" t="s">
        <v>902</v>
      </c>
      <c r="H278" s="4" t="s">
        <v>1064</v>
      </c>
      <c r="I278" s="4"/>
      <c r="J278" s="4"/>
      <c r="K278" s="4"/>
      <c r="L278" s="4"/>
      <c r="M278" s="4"/>
      <c r="N278" s="4"/>
      <c r="O278" s="4"/>
      <c r="P278" s="4"/>
      <c r="Q278" s="4"/>
      <c r="R278" s="4" t="s">
        <v>903</v>
      </c>
      <c r="S278" s="7" t="s">
        <v>233</v>
      </c>
      <c r="T278" s="4" t="s">
        <v>904</v>
      </c>
      <c r="U278" s="8" t="s">
        <v>905</v>
      </c>
      <c r="V278" s="4">
        <v>1981</v>
      </c>
      <c r="W278" t="s">
        <v>195</v>
      </c>
      <c r="X278" t="s">
        <v>196</v>
      </c>
      <c r="Y278" t="s">
        <v>906</v>
      </c>
      <c r="Z278" s="4"/>
      <c r="AA278" s="4"/>
      <c r="AB278" s="4"/>
      <c r="AC278" s="4" t="str">
        <f t="shared" si="19"/>
        <v>BAP.26,No4(1981)565,DG10</v>
      </c>
      <c r="AD278" s="4" t="str">
        <f t="shared" si="18"/>
        <v>J.L.Osborne.1981</v>
      </c>
      <c r="AE278" s="42" t="str">
        <f>IF(COUNTIF(EXFOR!G$29:G$46,"*"&amp;AC278&amp;"*")&gt;0,"○",IF(COUNTIF(EXFOR!J$29:J$46,"*"&amp;W278&amp;"*"&amp;V278)&gt;0,"△","×"))</f>
        <v>×</v>
      </c>
      <c r="AF278" s="4"/>
      <c r="AG278" s="4"/>
      <c r="AH278" s="4"/>
      <c r="AI278" s="9"/>
    </row>
    <row r="279" spans="1:35" ht="15">
      <c r="A279" s="7" t="s">
        <v>598</v>
      </c>
      <c r="B279" s="7">
        <v>2</v>
      </c>
      <c r="C279" s="7">
        <v>3</v>
      </c>
      <c r="D279" s="7" t="s">
        <v>328</v>
      </c>
      <c r="E279" s="7" t="s">
        <v>329</v>
      </c>
      <c r="F279" s="8" t="s">
        <v>1629</v>
      </c>
      <c r="G279" s="8" t="s">
        <v>1567</v>
      </c>
      <c r="H279" s="4" t="s">
        <v>333</v>
      </c>
      <c r="I279" s="4"/>
      <c r="J279" s="4"/>
      <c r="K279" s="4"/>
      <c r="L279" s="4"/>
      <c r="M279" s="4"/>
      <c r="N279" s="4"/>
      <c r="O279" s="4"/>
      <c r="P279" s="4"/>
      <c r="Q279" s="4"/>
      <c r="R279" s="4" t="s">
        <v>907</v>
      </c>
      <c r="S279" s="7" t="s">
        <v>334</v>
      </c>
      <c r="T279" s="4">
        <v>23</v>
      </c>
      <c r="U279" s="8" t="s">
        <v>908</v>
      </c>
      <c r="V279" s="4">
        <v>1981</v>
      </c>
      <c r="W279" t="s">
        <v>1632</v>
      </c>
      <c r="X279" t="s">
        <v>1046</v>
      </c>
      <c r="Y279" t="s">
        <v>909</v>
      </c>
      <c r="Z279" s="18" t="s">
        <v>901</v>
      </c>
      <c r="AA279" s="4"/>
      <c r="AB279" s="4"/>
      <c r="AC279" s="4" t="str">
        <f t="shared" si="19"/>
        <v>PR/C.23(1981)645</v>
      </c>
      <c r="AD279" s="4" t="str">
        <f t="shared" si="18"/>
        <v>Q.K.K.Liu.1981</v>
      </c>
      <c r="AE279" s="42" t="str">
        <f>IF(COUNTIF(EXFOR!G$29:G$46,"*"&amp;AC279&amp;"*")&gt;0,"○",IF(COUNTIF(EXFOR!J$29:J$46,"*"&amp;W279&amp;"*"&amp;V279)&gt;0,"△","×"))</f>
        <v>×</v>
      </c>
      <c r="AF279" s="4"/>
      <c r="AG279" s="4"/>
      <c r="AH279" s="4"/>
      <c r="AI279" s="9"/>
    </row>
    <row r="280" spans="1:35" ht="15">
      <c r="A280" s="7" t="s">
        <v>598</v>
      </c>
      <c r="B280" s="7">
        <v>2</v>
      </c>
      <c r="C280" s="7">
        <v>3</v>
      </c>
      <c r="D280" s="7" t="s">
        <v>328</v>
      </c>
      <c r="E280" s="7" t="s">
        <v>329</v>
      </c>
      <c r="F280" s="8" t="s">
        <v>1251</v>
      </c>
      <c r="G280" s="8" t="s">
        <v>910</v>
      </c>
      <c r="H280" s="4" t="s">
        <v>340</v>
      </c>
      <c r="I280" s="4"/>
      <c r="J280" s="4"/>
      <c r="K280" s="4"/>
      <c r="L280" s="4"/>
      <c r="M280" s="4"/>
      <c r="N280" s="4"/>
      <c r="O280" s="4"/>
      <c r="P280" s="4"/>
      <c r="Q280" s="4"/>
      <c r="R280" s="4" t="s">
        <v>911</v>
      </c>
      <c r="S280" s="7" t="s">
        <v>334</v>
      </c>
      <c r="T280" s="4">
        <v>23</v>
      </c>
      <c r="U280" s="8" t="s">
        <v>1240</v>
      </c>
      <c r="V280" s="4">
        <v>1981</v>
      </c>
      <c r="W280" t="s">
        <v>912</v>
      </c>
      <c r="X280" t="s">
        <v>913</v>
      </c>
      <c r="Y280" t="s">
        <v>914</v>
      </c>
      <c r="Z280" s="18" t="s">
        <v>915</v>
      </c>
      <c r="AA280" s="4"/>
      <c r="AB280" s="4"/>
      <c r="AC280" s="4" t="str">
        <f t="shared" si="19"/>
        <v>PR/C.23(1981)33</v>
      </c>
      <c r="AD280" s="4" t="str">
        <f t="shared" si="18"/>
        <v>B.T.Kim.1981</v>
      </c>
      <c r="AE280" s="42" t="str">
        <f>IF(COUNTIF(EXFOR!G$29:G$46,"*"&amp;AC280&amp;"*")&gt;0,"○",IF(COUNTIF(EXFOR!J$29:J$46,"*"&amp;W280&amp;"*"&amp;V280)&gt;0,"△","×"))</f>
        <v>×</v>
      </c>
      <c r="AF280" s="4"/>
      <c r="AG280" s="4"/>
      <c r="AH280" s="4"/>
      <c r="AI280" s="9"/>
    </row>
    <row r="281" spans="1:35" ht="12">
      <c r="A281" s="7" t="s">
        <v>598</v>
      </c>
      <c r="B281" s="7">
        <v>2</v>
      </c>
      <c r="C281" s="7">
        <v>3</v>
      </c>
      <c r="D281" s="7" t="s">
        <v>328</v>
      </c>
      <c r="E281" s="7" t="s">
        <v>329</v>
      </c>
      <c r="F281" s="8" t="s">
        <v>346</v>
      </c>
      <c r="G281" s="8"/>
      <c r="H281" s="4" t="s">
        <v>331</v>
      </c>
      <c r="I281" s="4"/>
      <c r="J281" s="4"/>
      <c r="K281" s="4"/>
      <c r="L281" s="4"/>
      <c r="M281" s="4"/>
      <c r="N281" s="4"/>
      <c r="O281" s="4"/>
      <c r="P281" s="4"/>
      <c r="Q281" s="4"/>
      <c r="R281" s="4" t="s">
        <v>916</v>
      </c>
      <c r="S281" s="7" t="s">
        <v>917</v>
      </c>
      <c r="T281" s="4"/>
      <c r="U281" s="8"/>
      <c r="V281" s="4"/>
      <c r="W281" s="4"/>
      <c r="X281" s="4"/>
      <c r="Y281" s="4"/>
      <c r="Z281" s="4"/>
      <c r="AA281" s="4"/>
      <c r="AB281" s="4"/>
      <c r="AC281" s="4" t="str">
        <f t="shared" si="19"/>
        <v> JOUR BAPSA 25 594,JF15,Kim.</v>
      </c>
      <c r="AD281" s="4" t="str">
        <f t="shared" si="18"/>
        <v>.</v>
      </c>
      <c r="AE281" s="42" t="str">
        <f>IF(COUNTIF(EXFOR!G$29:G$46,"*"&amp;AC281&amp;"*")&gt;0,"○",IF(COUNTIF(EXFOR!J$29:J$46,"*"&amp;W281&amp;"*"&amp;V281)&gt;0,"△","×"))</f>
        <v>△</v>
      </c>
      <c r="AF281" s="4"/>
      <c r="AG281" s="4"/>
      <c r="AH281" s="4"/>
      <c r="AI281" s="9"/>
    </row>
    <row r="282" spans="1:35" ht="15">
      <c r="A282" s="7" t="s">
        <v>598</v>
      </c>
      <c r="B282" s="7">
        <v>2</v>
      </c>
      <c r="C282" s="7">
        <v>3</v>
      </c>
      <c r="D282" s="7" t="s">
        <v>328</v>
      </c>
      <c r="E282" s="7" t="s">
        <v>329</v>
      </c>
      <c r="F282" s="8" t="s">
        <v>1157</v>
      </c>
      <c r="G282" s="8" t="s">
        <v>1158</v>
      </c>
      <c r="H282" s="4" t="s">
        <v>1309</v>
      </c>
      <c r="I282" s="4"/>
      <c r="J282" s="4" t="s">
        <v>1284</v>
      </c>
      <c r="K282" s="4"/>
      <c r="L282" s="4"/>
      <c r="M282" s="4"/>
      <c r="N282" s="4"/>
      <c r="O282" s="4"/>
      <c r="P282" s="4"/>
      <c r="Q282" s="4"/>
      <c r="R282" s="4" t="s">
        <v>1159</v>
      </c>
      <c r="S282" s="7" t="s">
        <v>1160</v>
      </c>
      <c r="T282" s="4" t="s">
        <v>1161</v>
      </c>
      <c r="U282" s="8" t="s">
        <v>1162</v>
      </c>
      <c r="V282" s="4">
        <v>1979</v>
      </c>
      <c r="W282" t="s">
        <v>887</v>
      </c>
      <c r="X282" t="s">
        <v>1163</v>
      </c>
      <c r="Y282" t="s">
        <v>1164</v>
      </c>
      <c r="Z282" s="4"/>
      <c r="AA282" s="4"/>
      <c r="AB282" s="4"/>
      <c r="AC282" s="4" t="str">
        <f t="shared" si="19"/>
        <v>PC.35,N03(1979)p15,BD8</v>
      </c>
      <c r="AD282" s="4" t="str">
        <f t="shared" si="18"/>
        <v>H.Krawinkel.1979</v>
      </c>
      <c r="AE282" s="42" t="str">
        <f>IF(COUNTIF(EXFOR!G$29:G$46,"*"&amp;AC282&amp;"*")&gt;0,"○",IF(COUNTIF(EXFOR!J$29:J$46,"*"&amp;W282&amp;"*"&amp;V282)&gt;0,"△","×"))</f>
        <v>×</v>
      </c>
      <c r="AF282" s="4"/>
      <c r="AG282" s="4"/>
      <c r="AH282" s="4"/>
      <c r="AI282" s="9"/>
    </row>
    <row r="283" spans="1:35" ht="12">
      <c r="A283" s="7" t="s">
        <v>598</v>
      </c>
      <c r="B283" s="7">
        <v>2</v>
      </c>
      <c r="C283" s="7">
        <v>3</v>
      </c>
      <c r="D283" s="7" t="s">
        <v>328</v>
      </c>
      <c r="E283" s="7" t="s">
        <v>329</v>
      </c>
      <c r="F283" s="8"/>
      <c r="G283" s="8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 t="s">
        <v>1165</v>
      </c>
      <c r="S283" s="7" t="s">
        <v>1166</v>
      </c>
      <c r="T283" s="4"/>
      <c r="U283" s="8"/>
      <c r="V283" s="4"/>
      <c r="W283" s="4"/>
      <c r="X283" s="4"/>
      <c r="Y283" s="4"/>
      <c r="Z283" s="4"/>
      <c r="AA283" s="4"/>
      <c r="AB283" s="4"/>
      <c r="AC283" s="4" t="str">
        <f t="shared" si="19"/>
        <v>REPT Max-Planck Institut fur Kernphysik(Heidelberg),P30.</v>
      </c>
      <c r="AD283" s="4" t="str">
        <f t="shared" si="18"/>
        <v>.</v>
      </c>
      <c r="AE283" s="42" t="str">
        <f>IF(COUNTIF(EXFOR!G$29:G$46,"*"&amp;AC283&amp;"*")&gt;0,"○",IF(COUNTIF(EXFOR!J$29:J$46,"*"&amp;W283&amp;"*"&amp;V283)&gt;0,"△","×"))</f>
        <v>△</v>
      </c>
      <c r="AF283" s="4"/>
      <c r="AG283" s="4"/>
      <c r="AH283" s="4"/>
      <c r="AI283" s="9"/>
    </row>
    <row r="284" spans="1:35" ht="15">
      <c r="A284" s="7" t="s">
        <v>598</v>
      </c>
      <c r="B284" s="7">
        <v>2</v>
      </c>
      <c r="C284" s="7">
        <v>3</v>
      </c>
      <c r="D284" s="7" t="s">
        <v>328</v>
      </c>
      <c r="E284" s="7" t="s">
        <v>329</v>
      </c>
      <c r="F284" s="8" t="s">
        <v>1167</v>
      </c>
      <c r="G284" s="8" t="s">
        <v>1168</v>
      </c>
      <c r="H284" s="4" t="s">
        <v>1064</v>
      </c>
      <c r="I284" s="4"/>
      <c r="J284" s="4"/>
      <c r="K284" s="4"/>
      <c r="L284" s="4"/>
      <c r="M284" s="4"/>
      <c r="N284" s="4"/>
      <c r="O284" s="4"/>
      <c r="P284" s="4"/>
      <c r="Q284" s="4"/>
      <c r="R284" s="4" t="s">
        <v>1169</v>
      </c>
      <c r="S284" s="7" t="s">
        <v>342</v>
      </c>
      <c r="T284" s="4">
        <v>128</v>
      </c>
      <c r="U284" s="8" t="s">
        <v>1170</v>
      </c>
      <c r="V284" s="4">
        <v>1969</v>
      </c>
      <c r="W284" t="s">
        <v>1171</v>
      </c>
      <c r="X284" t="s">
        <v>1172</v>
      </c>
      <c r="Y284" t="s">
        <v>1173</v>
      </c>
      <c r="Z284" s="18" t="s">
        <v>1174</v>
      </c>
      <c r="AA284" s="4"/>
      <c r="AB284" s="4"/>
      <c r="AC284" s="4" t="str">
        <f t="shared" si="19"/>
        <v>NP/A.128(1969)325</v>
      </c>
      <c r="AD284" s="4" t="str">
        <f t="shared" si="18"/>
        <v>K.Nagatani.1969</v>
      </c>
      <c r="AE284" s="42" t="str">
        <f>IF(COUNTIF(EXFOR!G$29:G$46,"*"&amp;AC284&amp;"*")&gt;0,"○",IF(COUNTIF(EXFOR!J$29:J$46,"*"&amp;W284&amp;"*"&amp;V284)&gt;0,"△","×"))</f>
        <v>○</v>
      </c>
      <c r="AF284" s="4"/>
      <c r="AG284" s="4"/>
      <c r="AH284" s="4"/>
      <c r="AI284" s="9"/>
    </row>
    <row r="285" spans="1:35" ht="12">
      <c r="A285" s="7"/>
      <c r="B285" s="7"/>
      <c r="C285" s="7"/>
      <c r="D285" s="7"/>
      <c r="E285" s="7"/>
      <c r="F285" s="8"/>
      <c r="G285" s="8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7"/>
      <c r="T285" s="4"/>
      <c r="U285" s="8"/>
      <c r="V285" s="4"/>
      <c r="W285"/>
      <c r="X285"/>
      <c r="Y285"/>
      <c r="Z285" s="18"/>
      <c r="AA285" s="4"/>
      <c r="AB285" s="4"/>
      <c r="AC285" s="4" t="str">
        <f t="shared" si="19"/>
        <v>.</v>
      </c>
      <c r="AD285" s="4" t="str">
        <f t="shared" si="18"/>
        <v>.</v>
      </c>
      <c r="AE285" s="42"/>
      <c r="AF285" s="4"/>
      <c r="AG285" s="4"/>
      <c r="AH285" s="4"/>
      <c r="AI285" s="9"/>
    </row>
    <row r="286" spans="1:35" ht="12">
      <c r="A286" s="4" t="s">
        <v>1175</v>
      </c>
      <c r="B286" s="4">
        <v>2</v>
      </c>
      <c r="C286" s="4">
        <v>4</v>
      </c>
      <c r="D286" s="4" t="s">
        <v>292</v>
      </c>
      <c r="E286" s="4" t="s">
        <v>1176</v>
      </c>
      <c r="F286" s="8" t="s">
        <v>1500</v>
      </c>
      <c r="G286" s="8" t="s">
        <v>1177</v>
      </c>
      <c r="H286" s="4" t="s">
        <v>340</v>
      </c>
      <c r="I286" s="4"/>
      <c r="J286" s="4"/>
      <c r="K286" s="4"/>
      <c r="L286" s="4"/>
      <c r="M286" s="4"/>
      <c r="N286" s="4"/>
      <c r="O286" s="4"/>
      <c r="P286" s="4"/>
      <c r="Q286" s="4"/>
      <c r="R286" s="4" t="s">
        <v>1178</v>
      </c>
      <c r="S286" s="7" t="s">
        <v>334</v>
      </c>
      <c r="T286" s="4">
        <v>38</v>
      </c>
      <c r="U286" s="8" t="s">
        <v>1179</v>
      </c>
      <c r="V286" s="4">
        <v>1988</v>
      </c>
      <c r="W286" t="s">
        <v>1180</v>
      </c>
      <c r="X286" t="s">
        <v>1181</v>
      </c>
      <c r="Y286" t="s">
        <v>1182</v>
      </c>
      <c r="Z286" s="18" t="s">
        <v>1183</v>
      </c>
      <c r="AA286" s="4"/>
      <c r="AB286" s="4"/>
      <c r="AC286" s="4" t="str">
        <f t="shared" si="19"/>
        <v>PR/C.38(1988)1531</v>
      </c>
      <c r="AD286" s="4" t="str">
        <f t="shared" si="18"/>
        <v>Y.Fujiwara.1988</v>
      </c>
      <c r="AE286" s="42" t="str">
        <f>IF(COUNTIF(EXFOR!G$48,"*"&amp;AC286&amp;"*")&gt;0,"○",IF(COUNTIF(EXFOR!J$48,"*"&amp;W286&amp;"*"&amp;V286)&gt;0,"△","×"))</f>
        <v>×</v>
      </c>
      <c r="AF286" s="4"/>
      <c r="AG286" s="4"/>
      <c r="AH286" s="4"/>
      <c r="AI286" s="9"/>
    </row>
    <row r="287" spans="1:35" ht="12">
      <c r="A287" s="28" t="s">
        <v>1175</v>
      </c>
      <c r="B287" s="28">
        <v>2</v>
      </c>
      <c r="C287" s="28">
        <v>4</v>
      </c>
      <c r="D287" s="28" t="s">
        <v>292</v>
      </c>
      <c r="E287" s="28" t="s">
        <v>1176</v>
      </c>
      <c r="F287" s="29"/>
      <c r="G287" s="29"/>
      <c r="H287" s="30"/>
      <c r="I287" s="28"/>
      <c r="J287" s="28"/>
      <c r="K287" s="28"/>
      <c r="L287" s="28"/>
      <c r="M287" s="28"/>
      <c r="N287" s="28"/>
      <c r="O287" s="28"/>
      <c r="P287" s="28"/>
      <c r="Q287" s="28"/>
      <c r="R287" s="28" t="s">
        <v>1184</v>
      </c>
      <c r="S287" s="31" t="s">
        <v>1185</v>
      </c>
      <c r="T287" s="28"/>
      <c r="U287" s="29"/>
      <c r="V287" s="28"/>
      <c r="W287" s="28"/>
      <c r="X287" s="28"/>
      <c r="Y287" s="28"/>
      <c r="Z287" s="28"/>
      <c r="AA287" s="28"/>
      <c r="AB287" s="28"/>
      <c r="AC287" s="4" t="str">
        <f t="shared" si="19"/>
        <v>REPT NEANDC(E)-192U,Vol3,P40,Knitter.</v>
      </c>
      <c r="AD287" s="4" t="str">
        <f t="shared" si="18"/>
        <v>.</v>
      </c>
      <c r="AE287" s="42" t="str">
        <f>IF(COUNTIF(EXFOR!G$48,"*"&amp;AC287&amp;"*")&gt;0,"○",IF(COUNTIF(EXFOR!J$48,"*"&amp;W287&amp;"*"&amp;V287)&gt;0,"△","×"))</f>
        <v>△</v>
      </c>
      <c r="AF287" s="28"/>
      <c r="AG287" s="28"/>
      <c r="AH287" s="28"/>
      <c r="AI287" s="32"/>
    </row>
    <row r="288" ht="12">
      <c r="U288" s="2"/>
    </row>
    <row r="289" ht="12">
      <c r="U289" s="2"/>
    </row>
    <row r="290" ht="12">
      <c r="U290" s="2"/>
    </row>
    <row r="291" ht="12">
      <c r="U291" s="2"/>
    </row>
    <row r="292" ht="12">
      <c r="U292" s="2"/>
    </row>
    <row r="293" ht="12">
      <c r="U293" s="2"/>
    </row>
    <row r="294" ht="12">
      <c r="U294" s="2"/>
    </row>
    <row r="295" ht="12">
      <c r="U295" s="2"/>
    </row>
    <row r="296" ht="12">
      <c r="U296" s="2"/>
    </row>
    <row r="297" ht="15.75" customHeight="1">
      <c r="U297" s="2"/>
    </row>
    <row r="298" ht="12">
      <c r="U298" s="2"/>
    </row>
    <row r="299" ht="12">
      <c r="U299" s="2"/>
    </row>
    <row r="300" ht="12">
      <c r="U300" s="2"/>
    </row>
    <row r="301" ht="12">
      <c r="U301" s="2"/>
    </row>
    <row r="302" ht="12">
      <c r="U302" s="2"/>
    </row>
    <row r="303" ht="12">
      <c r="U303" s="2"/>
    </row>
    <row r="304" ht="12">
      <c r="U304" s="2"/>
    </row>
    <row r="305" ht="12">
      <c r="U305" s="2"/>
    </row>
    <row r="306" ht="12">
      <c r="U306" s="2"/>
    </row>
    <row r="307" ht="16.5" customHeight="1">
      <c r="U307" s="2"/>
    </row>
    <row r="308" ht="12">
      <c r="U308" s="2"/>
    </row>
    <row r="309" ht="15.75" customHeight="1">
      <c r="U309" s="2"/>
    </row>
    <row r="310" ht="12">
      <c r="U310" s="2"/>
    </row>
    <row r="311" ht="12">
      <c r="U311" s="2"/>
    </row>
    <row r="312" ht="12">
      <c r="U312" s="2"/>
    </row>
    <row r="313" ht="12">
      <c r="U313" s="2"/>
    </row>
    <row r="314" ht="12">
      <c r="U314" s="2"/>
    </row>
    <row r="315" ht="12">
      <c r="U315" s="2"/>
    </row>
    <row r="316" ht="12">
      <c r="U316" s="2"/>
    </row>
    <row r="317" ht="12">
      <c r="U317" s="2"/>
    </row>
    <row r="318" ht="12">
      <c r="U318" s="2"/>
    </row>
    <row r="319" ht="12">
      <c r="U319" s="2"/>
    </row>
    <row r="320" ht="12">
      <c r="U320" s="2"/>
    </row>
    <row r="321" ht="12">
      <c r="U321" s="2"/>
    </row>
    <row r="322" ht="12">
      <c r="U322" s="2"/>
    </row>
    <row r="323" ht="12">
      <c r="U323" s="2"/>
    </row>
    <row r="324" ht="12">
      <c r="U324" s="2"/>
    </row>
    <row r="325" ht="12">
      <c r="U325" s="2"/>
    </row>
    <row r="326" spans="1:32" s="3" customFormat="1" ht="12">
      <c r="A326" s="1"/>
      <c r="B326" s="1"/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43"/>
      <c r="AF326" s="1"/>
    </row>
    <row r="327" ht="12">
      <c r="U327" s="2"/>
    </row>
    <row r="328" ht="12">
      <c r="U328" s="2"/>
    </row>
    <row r="329" ht="12">
      <c r="U329" s="2"/>
    </row>
    <row r="330" ht="12">
      <c r="U330" s="2"/>
    </row>
    <row r="331" ht="12">
      <c r="U331" s="2"/>
    </row>
    <row r="332" spans="1:32" s="3" customFormat="1" ht="12">
      <c r="A332" s="1"/>
      <c r="B332" s="1"/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43"/>
      <c r="AF332" s="1"/>
    </row>
    <row r="333" ht="12">
      <c r="U333" s="2"/>
    </row>
    <row r="334" ht="12">
      <c r="U334" s="2"/>
    </row>
    <row r="335" spans="1:32" s="3" customFormat="1" ht="12">
      <c r="A335" s="1"/>
      <c r="B335" s="1"/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43"/>
      <c r="AF335" s="1"/>
    </row>
    <row r="336" ht="12">
      <c r="U336" s="2"/>
    </row>
    <row r="337" spans="1:32" s="3" customFormat="1" ht="12">
      <c r="A337" s="1"/>
      <c r="B337" s="1"/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43"/>
      <c r="AF337" s="1"/>
    </row>
    <row r="338" ht="12">
      <c r="U338" s="2"/>
    </row>
    <row r="339" ht="12">
      <c r="U339" s="2"/>
    </row>
    <row r="340" ht="12">
      <c r="U340" s="2"/>
    </row>
    <row r="341" ht="12">
      <c r="U341" s="2"/>
    </row>
    <row r="342" spans="1:32" s="3" customFormat="1" ht="12">
      <c r="A342" s="1"/>
      <c r="B342" s="1"/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43"/>
      <c r="AF342" s="1"/>
    </row>
    <row r="343" ht="12">
      <c r="U343" s="2"/>
    </row>
    <row r="344" ht="12">
      <c r="U344" s="2"/>
    </row>
    <row r="345" spans="1:32" s="3" customFormat="1" ht="12">
      <c r="A345" s="1"/>
      <c r="B345" s="1"/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43"/>
      <c r="AF345" s="1"/>
    </row>
    <row r="346" ht="12">
      <c r="U346" s="2"/>
    </row>
    <row r="347" ht="12">
      <c r="U347" s="2"/>
    </row>
    <row r="348" ht="12">
      <c r="U348" s="2"/>
    </row>
    <row r="349" ht="12">
      <c r="U349" s="2"/>
    </row>
    <row r="350" ht="12">
      <c r="U350" s="2"/>
    </row>
    <row r="351" ht="12">
      <c r="U351" s="2"/>
    </row>
    <row r="352" ht="12">
      <c r="U352" s="2"/>
    </row>
    <row r="353" ht="12">
      <c r="U353" s="2"/>
    </row>
    <row r="354" ht="12">
      <c r="U354" s="2"/>
    </row>
    <row r="355" spans="1:32" s="17" customFormat="1" ht="12">
      <c r="A355" s="1"/>
      <c r="B355" s="1"/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3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43"/>
      <c r="AF355" s="1"/>
    </row>
    <row r="356" ht="12">
      <c r="U356" s="2"/>
    </row>
    <row r="357" ht="12">
      <c r="U357" s="2"/>
    </row>
    <row r="358" ht="12">
      <c r="U358" s="2"/>
    </row>
    <row r="359" spans="1:32" s="3" customFormat="1" ht="12">
      <c r="A359" s="1"/>
      <c r="B359" s="1"/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43"/>
      <c r="AF359" s="1"/>
    </row>
    <row r="360" spans="1:32" s="3" customFormat="1" ht="12">
      <c r="A360" s="1"/>
      <c r="B360" s="1"/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43"/>
      <c r="AF360" s="1"/>
    </row>
    <row r="361" spans="1:32" s="3" customFormat="1" ht="12">
      <c r="A361" s="1"/>
      <c r="B361" s="1"/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43"/>
      <c r="AF361" s="1"/>
    </row>
    <row r="362" ht="12">
      <c r="U362" s="2"/>
    </row>
    <row r="363" ht="12">
      <c r="U363" s="2"/>
    </row>
    <row r="364" ht="12">
      <c r="U364" s="2"/>
    </row>
    <row r="365" ht="17.25" customHeight="1">
      <c r="U365" s="2"/>
    </row>
    <row r="366" ht="15" customHeight="1">
      <c r="U366" s="2"/>
    </row>
    <row r="367" ht="15" customHeight="1">
      <c r="U367" s="2"/>
    </row>
    <row r="368" ht="12">
      <c r="U368" s="2"/>
    </row>
    <row r="369" spans="1:32" s="3" customFormat="1" ht="12">
      <c r="A369" s="1"/>
      <c r="B369" s="1"/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43"/>
      <c r="AF369" s="1"/>
    </row>
    <row r="370" spans="1:32" s="3" customFormat="1" ht="12">
      <c r="A370" s="1"/>
      <c r="B370" s="1"/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43"/>
      <c r="AF370" s="1"/>
    </row>
    <row r="371" spans="1:32" s="3" customFormat="1" ht="12">
      <c r="A371" s="1"/>
      <c r="B371" s="1"/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43"/>
      <c r="AF371" s="1"/>
    </row>
    <row r="372" spans="1:32" s="17" customFormat="1" ht="12">
      <c r="A372" s="1"/>
      <c r="B372" s="1"/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3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43"/>
      <c r="AF372" s="1"/>
    </row>
    <row r="373" ht="12">
      <c r="U373" s="2"/>
    </row>
    <row r="374" spans="1:32" s="3" customFormat="1" ht="12">
      <c r="A374" s="1"/>
      <c r="B374" s="1"/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43"/>
      <c r="AF374" s="1"/>
    </row>
    <row r="375" spans="1:32" s="3" customFormat="1" ht="12">
      <c r="A375" s="1"/>
      <c r="B375" s="1"/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43"/>
      <c r="AF375" s="1"/>
    </row>
    <row r="376" spans="1:32" s="3" customFormat="1" ht="12">
      <c r="A376" s="1"/>
      <c r="B376" s="1"/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43"/>
      <c r="AF376" s="1"/>
    </row>
    <row r="377" ht="12">
      <c r="U377" s="2"/>
    </row>
    <row r="378" ht="12">
      <c r="U378" s="2"/>
    </row>
    <row r="379" ht="12">
      <c r="U379" s="2"/>
    </row>
    <row r="380" spans="1:32" s="3" customFormat="1" ht="12">
      <c r="A380" s="1"/>
      <c r="B380" s="1"/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43"/>
      <c r="AF380" s="1"/>
    </row>
    <row r="381" ht="12">
      <c r="U381" s="2"/>
    </row>
    <row r="382" ht="12">
      <c r="U382" s="2"/>
    </row>
    <row r="383" spans="1:32" s="3" customFormat="1" ht="12">
      <c r="A383" s="1"/>
      <c r="B383" s="1"/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43"/>
      <c r="AF383" s="1"/>
    </row>
    <row r="384" ht="12">
      <c r="U384" s="2"/>
    </row>
    <row r="385" ht="12">
      <c r="U385" s="2"/>
    </row>
    <row r="386" ht="12">
      <c r="U386" s="2"/>
    </row>
    <row r="387" ht="12">
      <c r="U387" s="2"/>
    </row>
    <row r="388" spans="1:32" s="3" customFormat="1" ht="12">
      <c r="A388" s="1"/>
      <c r="B388" s="1"/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43"/>
      <c r="AF388" s="1"/>
    </row>
    <row r="389" ht="12">
      <c r="U389" s="2"/>
    </row>
    <row r="390" ht="12">
      <c r="U390" s="2"/>
    </row>
    <row r="391" spans="1:32" s="3" customFormat="1" ht="12">
      <c r="A391" s="1"/>
      <c r="B391" s="1"/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43"/>
      <c r="AF391" s="1"/>
    </row>
    <row r="392" ht="12">
      <c r="U392" s="2"/>
    </row>
    <row r="393" ht="12">
      <c r="U393" s="2"/>
    </row>
    <row r="394" ht="15" customHeight="1">
      <c r="U394" s="2"/>
    </row>
    <row r="395" ht="12">
      <c r="U395" s="2"/>
    </row>
    <row r="396" ht="12">
      <c r="U396" s="2"/>
    </row>
    <row r="397" ht="12">
      <c r="U397" s="2"/>
    </row>
    <row r="398" ht="12">
      <c r="U398" s="2"/>
    </row>
    <row r="399" ht="12">
      <c r="U399" s="2"/>
    </row>
    <row r="400" spans="1:32" s="3" customFormat="1" ht="12">
      <c r="A400" s="1"/>
      <c r="B400" s="1"/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43"/>
      <c r="AF400" s="1"/>
    </row>
    <row r="401" spans="1:32" s="3" customFormat="1" ht="12">
      <c r="A401" s="1"/>
      <c r="B401" s="1"/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43"/>
      <c r="AF401" s="1"/>
    </row>
    <row r="402" ht="12">
      <c r="U402" s="2"/>
    </row>
    <row r="403" ht="12">
      <c r="U403" s="2"/>
    </row>
    <row r="404" ht="12">
      <c r="U404" s="2"/>
    </row>
    <row r="405" ht="12">
      <c r="U405" s="2"/>
    </row>
    <row r="406" ht="12">
      <c r="U406" s="2"/>
    </row>
    <row r="407" ht="12">
      <c r="U407" s="2"/>
    </row>
    <row r="408" ht="12">
      <c r="U408" s="2"/>
    </row>
    <row r="409" spans="1:32" s="3" customFormat="1" ht="12">
      <c r="A409" s="1"/>
      <c r="B409" s="1"/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43"/>
      <c r="AF409" s="1"/>
    </row>
    <row r="410" spans="1:32" s="3" customFormat="1" ht="12">
      <c r="A410" s="1"/>
      <c r="B410" s="1"/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43"/>
      <c r="AF410" s="1"/>
    </row>
    <row r="411" spans="1:32" s="3" customFormat="1" ht="12">
      <c r="A411" s="1"/>
      <c r="B411" s="1"/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43"/>
      <c r="AF411" s="1"/>
    </row>
    <row r="412" spans="1:32" s="3" customFormat="1" ht="12">
      <c r="A412" s="1"/>
      <c r="B412" s="1"/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43"/>
      <c r="AF412" s="1"/>
    </row>
    <row r="413" ht="12">
      <c r="U413" s="2"/>
    </row>
    <row r="414" ht="12">
      <c r="U414" s="2"/>
    </row>
    <row r="415" ht="12">
      <c r="U415" s="2"/>
    </row>
    <row r="417" spans="1:32" s="3" customFormat="1" ht="12">
      <c r="A417" s="1"/>
      <c r="B417" s="1"/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43"/>
      <c r="AF417" s="1"/>
    </row>
    <row r="422" ht="15" customHeight="1"/>
    <row r="423" spans="1:32" s="3" customFormat="1" ht="12">
      <c r="A423" s="1"/>
      <c r="B423" s="1"/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43"/>
      <c r="AF423" s="1"/>
    </row>
    <row r="424" spans="1:32" s="3" customFormat="1" ht="12">
      <c r="A424" s="1"/>
      <c r="B424" s="1"/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43"/>
      <c r="AF424" s="1"/>
    </row>
    <row r="425" spans="1:32" s="3" customFormat="1" ht="12">
      <c r="A425" s="1"/>
      <c r="B425" s="1"/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43"/>
      <c r="AF425" s="1"/>
    </row>
    <row r="427" spans="1:32" s="3" customFormat="1" ht="12">
      <c r="A427" s="1"/>
      <c r="B427" s="1"/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43"/>
      <c r="AF427" s="1"/>
    </row>
    <row r="429" spans="1:32" s="3" customFormat="1" ht="12">
      <c r="A429" s="1"/>
      <c r="B429" s="1"/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43"/>
      <c r="AF429" s="1"/>
    </row>
    <row r="430" spans="1:32" s="3" customFormat="1" ht="12">
      <c r="A430" s="1"/>
      <c r="B430" s="1"/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43"/>
      <c r="AF430" s="1"/>
    </row>
    <row r="431" spans="1:32" s="3" customFormat="1" ht="12">
      <c r="A431" s="1"/>
      <c r="B431" s="1"/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43"/>
      <c r="AF431" s="1"/>
    </row>
    <row r="432" spans="1:32" s="3" customFormat="1" ht="12">
      <c r="A432" s="1"/>
      <c r="B432" s="1"/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43"/>
      <c r="AF432" s="1"/>
    </row>
    <row r="441" spans="1:32" s="3" customFormat="1" ht="12">
      <c r="A441" s="1"/>
      <c r="B441" s="1"/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43"/>
      <c r="AF441" s="1"/>
    </row>
    <row r="445" spans="1:32" s="3" customFormat="1" ht="12">
      <c r="A445" s="1"/>
      <c r="B445" s="1"/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43"/>
      <c r="AF445" s="1"/>
    </row>
    <row r="449" spans="1:32" s="3" customFormat="1" ht="12">
      <c r="A449" s="1"/>
      <c r="B449" s="1"/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43"/>
      <c r="AF449" s="1"/>
    </row>
    <row r="453" spans="1:32" s="3" customFormat="1" ht="12">
      <c r="A453" s="1"/>
      <c r="B453" s="1"/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43"/>
      <c r="AF453" s="1"/>
    </row>
    <row r="457" spans="1:32" s="3" customFormat="1" ht="12">
      <c r="A457" s="1"/>
      <c r="B457" s="1"/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43"/>
      <c r="AF457" s="1"/>
    </row>
    <row r="458" spans="1:32" s="3" customFormat="1" ht="12">
      <c r="A458" s="1"/>
      <c r="B458" s="1"/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43"/>
      <c r="AF458" s="1"/>
    </row>
    <row r="461" spans="1:32" s="3" customFormat="1" ht="12">
      <c r="A461" s="1"/>
      <c r="B461" s="1"/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43"/>
      <c r="AF461" s="1"/>
    </row>
    <row r="462" spans="1:32" s="3" customFormat="1" ht="12">
      <c r="A462" s="1"/>
      <c r="B462" s="1"/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43"/>
      <c r="AF462" s="1"/>
    </row>
    <row r="465" spans="1:32" s="3" customFormat="1" ht="12">
      <c r="A465" s="1"/>
      <c r="B465" s="1"/>
      <c r="C465" s="1"/>
      <c r="D465" s="1"/>
      <c r="E465" s="1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43"/>
      <c r="AF465" s="1"/>
    </row>
    <row r="466" spans="1:32" s="3" customFormat="1" ht="12">
      <c r="A466" s="1"/>
      <c r="B466" s="1"/>
      <c r="C466" s="1"/>
      <c r="D466" s="1"/>
      <c r="E466" s="1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43"/>
      <c r="AF466" s="1"/>
    </row>
    <row r="470" spans="1:32" s="3" customFormat="1" ht="12">
      <c r="A470" s="1"/>
      <c r="B470" s="1"/>
      <c r="C470" s="1"/>
      <c r="D470" s="1"/>
      <c r="E470" s="1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43"/>
      <c r="AF470" s="1"/>
    </row>
    <row r="472" spans="1:32" s="3" customFormat="1" ht="12">
      <c r="A472" s="1"/>
      <c r="B472" s="1"/>
      <c r="C472" s="1"/>
      <c r="D472" s="1"/>
      <c r="E472" s="1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43"/>
      <c r="AF472" s="1"/>
    </row>
    <row r="473" spans="1:32" s="3" customFormat="1" ht="12">
      <c r="A473" s="1"/>
      <c r="B473" s="1"/>
      <c r="C473" s="1"/>
      <c r="D473" s="1"/>
      <c r="E473" s="1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43"/>
      <c r="AF473" s="1"/>
    </row>
    <row r="474" spans="1:32" s="3" customFormat="1" ht="12">
      <c r="A474" s="1"/>
      <c r="B474" s="1"/>
      <c r="C474" s="1"/>
      <c r="D474" s="1"/>
      <c r="E474" s="1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43"/>
      <c r="AF474" s="1"/>
    </row>
    <row r="475" spans="1:32" s="3" customFormat="1" ht="12">
      <c r="A475" s="1"/>
      <c r="B475" s="1"/>
      <c r="C475" s="1"/>
      <c r="D475" s="1"/>
      <c r="E475" s="1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43"/>
      <c r="AF475" s="1"/>
    </row>
    <row r="476" spans="1:32" s="3" customFormat="1" ht="12">
      <c r="A476" s="1"/>
      <c r="B476" s="1"/>
      <c r="C476" s="1"/>
      <c r="D476" s="1"/>
      <c r="E476" s="1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43"/>
      <c r="AF476" s="1"/>
    </row>
    <row r="478" spans="1:32" s="3" customFormat="1" ht="12">
      <c r="A478" s="1"/>
      <c r="B478" s="1"/>
      <c r="C478" s="1"/>
      <c r="D478" s="1"/>
      <c r="E478" s="1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43"/>
      <c r="AF478" s="1"/>
    </row>
    <row r="479" spans="1:32" s="3" customFormat="1" ht="12">
      <c r="A479" s="1"/>
      <c r="B479" s="1"/>
      <c r="C479" s="1"/>
      <c r="D479" s="1"/>
      <c r="E479" s="1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43"/>
      <c r="AF479" s="1"/>
    </row>
    <row r="480" ht="12.75" customHeight="1"/>
    <row r="482" ht="12.75" customHeight="1"/>
    <row r="483" ht="12.75" customHeight="1"/>
    <row r="489" ht="12.75" customHeight="1"/>
    <row r="492" spans="1:32" s="17" customFormat="1" ht="12">
      <c r="A492" s="1"/>
      <c r="B492" s="1"/>
      <c r="C492" s="1"/>
      <c r="D492" s="1"/>
      <c r="E492" s="1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3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43"/>
      <c r="AF492" s="1"/>
    </row>
    <row r="496" spans="1:32" s="3" customFormat="1" ht="12">
      <c r="A496" s="1"/>
      <c r="B496" s="1"/>
      <c r="C496" s="1"/>
      <c r="D496" s="1"/>
      <c r="E496" s="1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43"/>
      <c r="AF496" s="1"/>
    </row>
    <row r="497" spans="1:32" s="17" customFormat="1" ht="12">
      <c r="A497" s="1"/>
      <c r="B497" s="1"/>
      <c r="C497" s="1"/>
      <c r="D497" s="1"/>
      <c r="E497" s="1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3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43"/>
      <c r="AF497" s="1"/>
    </row>
    <row r="509" spans="1:32" s="3" customFormat="1" ht="12">
      <c r="A509" s="1"/>
      <c r="B509" s="1"/>
      <c r="C509" s="1"/>
      <c r="D509" s="1"/>
      <c r="E509" s="1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43"/>
      <c r="AF509" s="1"/>
    </row>
    <row r="513" spans="1:32" s="17" customFormat="1" ht="12">
      <c r="A513" s="1"/>
      <c r="B513" s="1"/>
      <c r="C513" s="1"/>
      <c r="D513" s="1"/>
      <c r="E513" s="1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3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43"/>
      <c r="AF513" s="1"/>
    </row>
    <row r="523" spans="1:32" s="3" customFormat="1" ht="12">
      <c r="A523" s="1"/>
      <c r="B523" s="1"/>
      <c r="C523" s="1"/>
      <c r="D523" s="1"/>
      <c r="E523" s="1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43"/>
      <c r="AF523" s="1"/>
    </row>
    <row r="530" ht="12.75" customHeight="1"/>
    <row r="533" spans="1:32" s="3" customFormat="1" ht="12">
      <c r="A533" s="1"/>
      <c r="B533" s="1"/>
      <c r="C533" s="1"/>
      <c r="D533" s="1"/>
      <c r="E533" s="1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43"/>
      <c r="AF533" s="1"/>
    </row>
    <row r="546" ht="15" customHeight="1"/>
    <row r="549" spans="1:32" s="3" customFormat="1" ht="12">
      <c r="A549" s="1"/>
      <c r="B549" s="1"/>
      <c r="C549" s="1"/>
      <c r="D549" s="1"/>
      <c r="E549" s="1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43"/>
      <c r="AF549" s="1"/>
    </row>
    <row r="550" spans="1:32" s="17" customFormat="1" ht="12">
      <c r="A550" s="1"/>
      <c r="B550" s="1"/>
      <c r="C550" s="1"/>
      <c r="D550" s="1"/>
      <c r="E550" s="1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3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43"/>
      <c r="AF550" s="1"/>
    </row>
    <row r="573" spans="1:32" s="3" customFormat="1" ht="12">
      <c r="A573" s="1"/>
      <c r="B573" s="1"/>
      <c r="C573" s="1"/>
      <c r="D573" s="1"/>
      <c r="E573" s="1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43"/>
      <c r="AF573" s="1"/>
    </row>
    <row r="575" spans="1:32" s="3" customFormat="1" ht="12">
      <c r="A575" s="1"/>
      <c r="B575" s="1"/>
      <c r="C575" s="1"/>
      <c r="D575" s="1"/>
      <c r="E575" s="1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43"/>
      <c r="AF575" s="1"/>
    </row>
    <row r="581" spans="1:32" s="3" customFormat="1" ht="12">
      <c r="A581" s="1"/>
      <c r="B581" s="1"/>
      <c r="C581" s="1"/>
      <c r="D581" s="1"/>
      <c r="E581" s="1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43"/>
      <c r="AF581" s="1"/>
    </row>
    <row r="588" ht="15" customHeight="1"/>
    <row r="594" spans="1:32" s="17" customFormat="1" ht="12">
      <c r="A594" s="1"/>
      <c r="B594" s="1"/>
      <c r="C594" s="1"/>
      <c r="D594" s="1"/>
      <c r="E594" s="1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3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43"/>
      <c r="AF594" s="1"/>
    </row>
    <row r="596" spans="1:32" s="3" customFormat="1" ht="12">
      <c r="A596" s="1"/>
      <c r="B596" s="1"/>
      <c r="C596" s="1"/>
      <c r="D596" s="1"/>
      <c r="E596" s="1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43"/>
      <c r="AF596" s="1"/>
    </row>
    <row r="614" spans="1:32" s="3" customFormat="1" ht="12">
      <c r="A614" s="1"/>
      <c r="B614" s="1"/>
      <c r="C614" s="1"/>
      <c r="D614" s="1"/>
      <c r="E614" s="1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43"/>
      <c r="AF614" s="1"/>
    </row>
    <row r="626" spans="1:32" s="3" customFormat="1" ht="12">
      <c r="A626" s="1"/>
      <c r="B626" s="1"/>
      <c r="C626" s="1"/>
      <c r="D626" s="1"/>
      <c r="E626" s="1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43"/>
      <c r="AF626" s="1"/>
    </row>
    <row r="629" spans="1:32" s="3" customFormat="1" ht="12">
      <c r="A629" s="1"/>
      <c r="B629" s="1"/>
      <c r="C629" s="1"/>
      <c r="D629" s="1"/>
      <c r="E629" s="1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43"/>
      <c r="AF629" s="1"/>
    </row>
  </sheetData>
  <sheetProtection/>
  <hyperlinks>
    <hyperlink ref="Z4" r:id="rId1" display="http://www.iop.org/EJ/abstract/0954-3899/20/10/002/"/>
    <hyperlink ref="Z6" r:id="rId2" display="http://prola.aps.org/abstract/PRC/v67/i5/e055206"/>
    <hyperlink ref="Z7" r:id="rId3" display="http://www.sciencedirect.com/science?_ob=ArticleURL&amp;_udi=B6TVG-48PVD5V-1&amp;_user=10&amp;_rdoc=1&amp;_fmt=&amp;_orig=search&amp;_sort=d&amp;view=c&amp;_acct=C000050221&amp;_version=1&amp;_urlVersion=0&amp;_userid=10&amp;md5=876f9ea275fae96b1cf8db8ac973de00"/>
    <hyperlink ref="Z8" r:id="rId4" display="http://www.sciencedirect.com/science?_ob=ArticleURL&amp;_udi=B6TVB-44B2947-17&amp;_user=10&amp;_rdoc=1&amp;_fmt=&amp;_orig=search&amp;_sort=d&amp;view=c&amp;_acct=C000050221&amp;_version=1&amp;_urlVersion=0&amp;_userid=10&amp;md5=bb697b15adc1da599160ef04cc7023af"/>
    <hyperlink ref="Z9" r:id="rId5" display="http://prola.aps.org/abstract/PRC/v63/i1/e015801"/>
    <hyperlink ref="Z10" r:id="rId6" display="http://prola.aps.org/abstract/PRL/v84/i26/p5959_1"/>
    <hyperlink ref="Z11" r:id="rId7" display="http://prola.aps.org/abstract/PRC/v60/i2/e022801"/>
    <hyperlink ref="Z12" r:id="rId8" display="http://www.sciencedirect.com/science?_ob=ArticleURL&amp;_udi=B6TVN-3TVPMX6-3&amp;_user=10&amp;_rdoc=1&amp;_fmt=&amp;_orig=search&amp;_sort=d&amp;view=c&amp;_version=1&amp;_urlVersion=0&amp;_userid=10&amp;md5=a9fe48d08b29a5f53018e43dcef4f57c"/>
    <hyperlink ref="Z13" r:id="rId9" display="http://prola.aps.org/abstract/PRC/v44/i2/p619_1"/>
    <hyperlink ref="Z14" r:id="rId10" display="http://ucp.uchicago.edu/cgi-bin/resolve?id=doi:10.1086/161294"/>
    <hyperlink ref="Z16" r:id="rId11" display="http://scitation.aip.org/getabs/servlet/GetabsServlet?prog=normal&amp;id=APCPCS000915000001000785000001&amp;idtype=cvips&amp;gifs=yes"/>
    <hyperlink ref="Z17" r:id="rId12" display="http://scitation.aip.org/getabs/servlet/GetabsServlet?prog=normal&amp;id=PRVCAN000075000002027601000001&amp;idtype=cvips&amp;gifs=yes"/>
    <hyperlink ref="Z18" r:id="rId13" display="http://www.springerlink.com/content/ek61038722204556/"/>
    <hyperlink ref="Z19" r:id="rId14" display="http://www.sciencedirect.com/science?_ob=ArticleURL&amp;_udi=B6TVB-4GFTP27-68&amp;_user=10&amp;_rdoc=1&amp;_fmt=&amp;_orig=search&amp;_sort=d&amp;view=c&amp;_acct=C000050221&amp;_version=1&amp;_urlVersion=0&amp;_userid=10&amp;md5=ddb9e3d248af92efeeb2b4bc4b48d1f0"/>
    <hyperlink ref="Z21" r:id="rId15" display="http://www.sciencedirect.com/science?_ob=ArticleURL&amp;_udi=B6WBB-4DD94HF-1&amp;_user=10&amp;_rdoc=1&amp;_fmt=&amp;_orig=search&amp;_sort=d&amp;view=c&amp;_acct=C000050221&amp;_version=1&amp;_urlVersion=0&amp;_userid=10&amp;md5=9b59af6a5c6d5f2e53eee2772a918e87"/>
    <hyperlink ref="Z22" r:id="rId16" display="http://prola.aps.org/abstract/PRC/v69/i2/e024608"/>
    <hyperlink ref="Z23" r:id="rId17" display="http://prola.aps.org/abstract/PRC/v68/i4/e048801"/>
    <hyperlink ref="Z24" r:id="rId18" display="http://www.worldscinet.com/cgi-bin/details.cgi?id=pii:S0217732303010399&amp;type=html"/>
    <hyperlink ref="Z25" r:id="rId19" display="http://www.sciencedirect.com/science?_ob=ArticleURL&amp;_udi=B6TVN-45FH12Y-5&amp;_user=10&amp;_rdoc=1&amp;_fmt=&amp;_orig=search&amp;_sort=d&amp;view=c&amp;_acct=C000050221&amp;_version=1&amp;_urlVersion=0&amp;_userid=10&amp;md5=1874ca122fbf59933de3584aa7075cf8"/>
    <hyperlink ref="Z26" r:id="rId20" display="http://prola.aps.org/abstract/PRC/v66/i5/e055801"/>
    <hyperlink ref="Z27" r:id="rId21" display="http://prola.aps.org/abstract/PRC/v66/i5/e057601"/>
    <hyperlink ref="Z28" r:id="rId22" display="http://www.sciencedirect.com/science?_ob=ArticleURL&amp;_udi=B6TVB-45TTTW7-1&amp;_user=10&amp;_rdoc=1&amp;_fmt=&amp;_orig=search&amp;_sort=d&amp;view=c&amp;_acct=C000050221&amp;_version=1&amp;_urlVersion=0&amp;_userid=10&amp;md5=4b44ee50d96a420b05add9e8fca42d35"/>
    <hyperlink ref="Z29" r:id="rId23" display="http://www.sciencedirect.com/science?_ob=ArticleURL&amp;_udi=B6TVB-4313P3G-4G&amp;_user=10&amp;_rdoc=1&amp;_fmt=&amp;_orig=search&amp;_sort=d&amp;view=c&amp;_acct=C000050221&amp;_version=1&amp;_urlVersion=0&amp;_userid=10&amp;md5=5a0ee6f7de97ec114151225af680a9d4"/>
    <hyperlink ref="Z30" r:id="rId24" display="http://www.springerlink.com/content/x8u0n0h7bac22h43/"/>
    <hyperlink ref="Z31" r:id="rId25" display="http://www.springerlink.com/content/m016p9122t6p6h37/"/>
    <hyperlink ref="Z32" r:id="rId26" display="http://www.sciencedirect.com/science?_ob=ArticleURL&amp;_udi=B6TVB-4313P3G-4R&amp;_user=10&amp;_rdoc=1&amp;_fmt=&amp;_orig=search&amp;_sort=d&amp;view=c&amp;_acct=C000050221&amp;_version=1&amp;_urlVersion=0&amp;_userid=10&amp;md5=5a94041bd5fbcb03227f257807394507"/>
    <hyperlink ref="Z34" r:id="rId27" display="http://www.sciencedirect.com/science?_ob=ArticleURL&amp;_udi=B6TVB-438BMRD-X&amp;_user=10&amp;_rdoc=1&amp;_fmt=&amp;_orig=search&amp;_sort=d&amp;view=c&amp;_acct=C000050221&amp;_version=1&amp;_urlVersion=0&amp;_userid=10&amp;md5=ef5672708fe0de887210d52211ca6b5d"/>
    <hyperlink ref="Z38" r:id="rId28" display="http://www.iop.org/EJ/abstract/1402-4896/62/4/008/"/>
    <hyperlink ref="Z39" r:id="rId29" display="http://www.iop.org/EJ/abstract/1402-4896/62/4/008/"/>
    <hyperlink ref="Z40" r:id="rId30" display="http://www.springerlink.com/content/8dcamyn259tjf2fx/"/>
    <hyperlink ref="Z41" r:id="rId31" display="http://www.sciencedirect.com/science?_ob=ArticleURL&amp;_udi=B6TJM-41TMNP0-F&amp;_user=10&amp;_rdoc=1&amp;_fmt=&amp;_orig=search&amp;_sort=d&amp;view=c&amp;_acct=C000050221&amp;_version=1&amp;_urlVersion=0&amp;_userid=10&amp;md5=7a9055e056738ceda641c81d245b7f57"/>
    <hyperlink ref="Z43" r:id="rId32" display="http://www.sciencedirect.com/science?_ob=ArticleURL&amp;_udi=B6TVN-3Y8W6NR-11&amp;_user=10&amp;_rdoc=1&amp;_fmt=&amp;_orig=search&amp;_sort=d&amp;view=c&amp;_version=1&amp;_urlVersion=0&amp;_userid=10&amp;md5=51f14b8e1aa920787a926b9012bd7628"/>
    <hyperlink ref="Z44" r:id="rId33" display="http://prola.aps.org/abstract/PRC/v60/i3/e034607"/>
    <hyperlink ref="Z47" r:id="rId34" display="http://prola.aps.org/abstract/PRL/v82/i21/p4176_1"/>
    <hyperlink ref="Z49" r:id="rId35" display="http://www.sciencedirect.com/science?_ob=ArticleURL&amp;_udi=B6TJM-3SYVH5K-1R&amp;_user=10&amp;_rdoc=1&amp;_fmt=&amp;_orig=search&amp;_sort=d&amp;view=c&amp;_acct=C000050221&amp;_version=1&amp;_urlVersion=0&amp;_userid=10&amp;md5=b4fbddeaef15f97bac13a4668131bf9c"/>
    <hyperlink ref="Z50" r:id="rId36" display="http://prola.aps.org/abstract/PRC/v57/i6/p2870_1"/>
    <hyperlink ref="Z51" r:id="rId37" display="http://www.sciencedirect.com/science?_ob=ArticleURL&amp;_udi=B6TJM-3SYVH5K-1H&amp;_user=10&amp;_rdoc=1&amp;_fmt=&amp;_orig=search&amp;_sort=d&amp;view=c&amp;_acct=C000050221&amp;_version=1&amp;_urlVersion=0&amp;_userid=10&amp;md5=40c2e45011eac37a21b5d25d4704b4ca"/>
    <hyperlink ref="Z52" r:id="rId38" display="http://prola.aps.org/abstract/PRD/v58/i6/e063506"/>
    <hyperlink ref="Z55" r:id="rId39" display="http://www.sciencedirect.com/science?_ob=ArticleURL&amp;_udi=B6TJM-3SPKX96-1&amp;_user=10&amp;_rdoc=1&amp;_fmt=&amp;_orig=search&amp;_sort=d&amp;view=c&amp;_acct=C000050221&amp;_version=1&amp;_urlVersion=0&amp;_userid=10&amp;md5=65afc0a822e9b118574f16b8cc8a4dcb"/>
    <hyperlink ref="Z57" r:id="rId40" display="http://www.sciencedirect.com/science?_ob=ArticleURL&amp;_udi=B6TVB-3SPXRRX-4D&amp;_user=10&amp;_rdoc=1&amp;_fmt=&amp;_orig=search&amp;_sort=d&amp;view=c&amp;_acct=C000050221&amp;_version=1&amp;_urlVersion=0&amp;_userid=10&amp;md5=c37ad1810cb1aa1c11af1d85327ce4d9"/>
    <hyperlink ref="Z58" r:id="rId41" display="http://www.sciencedirect.com/science?_ob=ArticleURL&amp;_udi=B6TVB-3SR3N8J-V&amp;_user=10&amp;_rdoc=1&amp;_fmt=&amp;_orig=search&amp;_sort=d&amp;view=c&amp;_acct=C000050221&amp;_version=1&amp;_urlVersion=0&amp;_userid=10&amp;md5=1283339135aa575e4dcd0163fdfcc8f0"/>
    <hyperlink ref="Z59" r:id="rId42" display="http://www.sciencedirect.com/science?_ob=ArticleURL&amp;_udi=B6TVN-3YK5TF8-4&amp;_user=10&amp;_rdoc=1&amp;_fmt=&amp;_orig=search&amp;_sort=d&amp;view=c&amp;_acct=C000050221&amp;_version=1&amp;_urlVersion=0&amp;_userid=10&amp;md5=435b4ed93c03418223b3acc2f642f483"/>
    <hyperlink ref="Z60" r:id="rId43" display="http://www.sciencedirect.com/science?_ob=ArticleURL&amp;_udi=B6TJN-3VS31VG-GR&amp;_user=10&amp;_rdoc=1&amp;_fmt=&amp;_orig=search&amp;_sort=d&amp;view=c&amp;_acct=C000050221&amp;_version=1&amp;_urlVersion=0&amp;_userid=10&amp;md5=2205f902b0debe894b31a995a329d674"/>
    <hyperlink ref="Z61" r:id="rId44" display="http://prola.aps.org/abstract/PRC/v53/i1/pR18_1"/>
    <hyperlink ref="Z63" r:id="rId45" display="http://www.sciencedirect.com/science?_ob=ArticleURL&amp;_udi=B6TJM-3YRNWTW-T&amp;_user=10&amp;_rdoc=1&amp;_fmt=&amp;_orig=search&amp;_sort=d&amp;view=c&amp;_acct=C000050221&amp;_version=1&amp;_urlVersion=0&amp;_userid=10&amp;md5=9bfffc443da50024d67051274a957366"/>
    <hyperlink ref="Z65" r:id="rId46" display="http://www.sciencedirect.com/science?_ob=ArticleURL&amp;_udi=B6TJM-3YN9F14-3Y&amp;_user=10&amp;_rdoc=1&amp;_fmt=&amp;_orig=search&amp;_sort=d&amp;view=c&amp;_acct=C000050221&amp;_version=1&amp;_urlVersion=0&amp;_userid=10&amp;md5=7bbd7493bec55135a88a2748dc8ad9d5"/>
    <hyperlink ref="Z67" r:id="rId47" display="http://prola.aps.org/abstract/PRC/v47/i3/p1247_1"/>
    <hyperlink ref="Z69" r:id="rId48" display="http://www.sciencedirect.com/science?_ob=ArticleURL&amp;_udi=B6TVB-473FR6W-B3&amp;_user=10&amp;_rdoc=1&amp;_fmt=&amp;_orig=search&amp;_sort=d&amp;view=c&amp;_acct=C000050221&amp;_version=1&amp;_urlVersion=0&amp;_userid=10&amp;md5=78271961a4a887441eab9b32c127fb60"/>
    <hyperlink ref="Z72" r:id="rId49" display="http://www.iop.org/EJ/abstract/0954-3899/17/1/003/"/>
    <hyperlink ref="Z77" r:id="rId50" display="http://www.sciencedirect.com/science?_ob=ArticleURL&amp;_udi=B6TVN-470W4PP-3YK&amp;_user=10&amp;_rdoc=1&amp;_fmt=&amp;_orig=search&amp;_sort=d&amp;view=c&amp;_version=1&amp;_urlVersion=0&amp;_userid=10&amp;md5=84e7b64152b1b3aeefc8a5a319a315eb"/>
    <hyperlink ref="Z78" r:id="rId51" display="http://prola.aps.org/abstract/PRC/v41/i3/p1191_1"/>
    <hyperlink ref="Z80" r:id="rId52" display="http://www.sciencedirect.com/science?_ob=ArticleURL&amp;_udi=B6TJN-473FT8M-1PT&amp;_user=10&amp;_rdoc=1&amp;_fmt=&amp;_orig=search&amp;_sort=d&amp;view=c&amp;_acct=C000050221&amp;_version=1&amp;_urlVersion=0&amp;_userid=10&amp;md5=ec397ada7b040c6ee4fabd768021f9be"/>
    <hyperlink ref="Z85" r:id="rId53" display="http://www.sciencedirect.com/science?_ob=ArticleURL&amp;_udi=B6TVB-473NHX2-1T&amp;_user=10&amp;_rdoc=1&amp;_fmt=&amp;_orig=search&amp;_sort=d&amp;view=c&amp;_acct=C000050221&amp;_version=1&amp;_urlVersion=0&amp;_userid=10&amp;md5=053c913b6264d0a587294c76f4c8f0a8"/>
    <hyperlink ref="Z87" r:id="rId54" display="http://www.sciencedirect.com/science?_ob=ArticleURL&amp;_udi=B6TJM-473DCRP-8X&amp;_user=10&amp;_rdoc=1&amp;_fmt=&amp;_orig=search&amp;_sort=d&amp;view=c&amp;_acct=C000050221&amp;_version=1&amp;_urlVersion=0&amp;_userid=10&amp;md5=4f9d9b1ed7b51d96c8c3e86916e7fe81"/>
    <hyperlink ref="Z88" r:id="rId55" display="http://www.sciencedirect.com/science?_ob=ArticleURL&amp;_udi=B6TVN-47GDPBB-7J&amp;_user=10&amp;_rdoc=1&amp;_fmt=&amp;_orig=search&amp;_sort=d&amp;view=c&amp;_acct=C000050221&amp;_version=1&amp;_urlVersion=0&amp;_userid=10&amp;md5=be5d556c76f83a7ee95badb48dd70b8c"/>
    <hyperlink ref="Z89" r:id="rId56" display="http://www.sciencedirect.com/science?_ob=ArticleURL&amp;_udi=B6TJM-473FNTX-229&amp;_user=10&amp;_rdoc=1&amp;_fmt=&amp;_orig=search&amp;_sort=d&amp;view=c&amp;_acct=C000050221&amp;_version=1&amp;_urlVersion=0&amp;_userid=10&amp;md5=fcc2edd7ace63dabedc4ca3bd26e646d"/>
    <hyperlink ref="Z96" r:id="rId57" display="http://prola.aps.org/abstract/PRC/v24/i6/p2421_1"/>
    <hyperlink ref="Z101" r:id="rId58" display="http://prola.aps.org/abstract/PRC/v22/i5/p2243_1"/>
    <hyperlink ref="Z102" r:id="rId59" display="http://prola.aps.org/abstract/PRC/v21/i2/p475_1"/>
    <hyperlink ref="Z109" r:id="rId60" display="http://www.sciencedirect.com/science?_ob=ArticleURL&amp;_udi=B6TVB-471XHM4-1WB&amp;_user=10&amp;_rdoc=1&amp;_fmt=&amp;_orig=search&amp;_sort=d&amp;view=c&amp;_acct=C000050221&amp;_version=1&amp;_urlVersion=0&amp;_userid=10&amp;md5=d715cfc44ebf4cb94e0258c16c52f684"/>
    <hyperlink ref="Z112" r:id="rId61" display="http://www.sciencedirect.com/science?_ob=ArticleURL&amp;_udi=B6TVN-472JVD9-1NT&amp;_user=10&amp;_rdoc=1&amp;_fmt=&amp;_orig=search&amp;_sort=d&amp;view=c&amp;_acct=C000050221&amp;_version=1&amp;_urlVersion=0&amp;_userid=10&amp;md5=ab8463f41b329443ed2abffa582fd17e"/>
    <hyperlink ref="Z113" r:id="rId62" display="http://www.sciencedirect.com/science?_ob=ArticleURL&amp;_udi=B6TVB-471YT0N-1V&amp;_user=10&amp;_rdoc=1&amp;_fmt=&amp;_orig=search&amp;_sort=d&amp;view=c&amp;_acct=C000050221&amp;_version=1&amp;_urlVersion=0&amp;_userid=10&amp;md5=2ff6480d1703388d09f5554d4884f51a"/>
    <hyperlink ref="Z116" r:id="rId63" display="http://www.sciencedirect.com/science?_ob=ArticleURL&amp;_udi=B6TVB-47203M9-1V0&amp;_user=10&amp;_rdoc=1&amp;_fmt=&amp;_orig=search&amp;_sort=d&amp;view=c&amp;_acct=C000050221&amp;_version=1&amp;_urlVersion=0&amp;_userid=10&amp;md5=8ac7adb4ab426ebd2ad134377ffbb112"/>
    <hyperlink ref="Z117" r:id="rId64" display="http://www.sciencedirect.com/science?_ob=ArticleURL&amp;_udi=B6TVN-472JPT2-13T&amp;_user=10&amp;_rdoc=1&amp;_fmt=&amp;_orig=search&amp;_sort=d&amp;view=c&amp;_acct=C000050221&amp;_version=1&amp;_urlVersion=0&amp;_userid=10&amp;md5=565ade7caa36d86d7b0a042be021e333"/>
    <hyperlink ref="Z120" r:id="rId65" display="http://www.sciencedirect.com/science?_ob=ArticleURL&amp;_udi=B6TVN-470WMGB-1TD&amp;_user=10&amp;_rdoc=1&amp;_fmt=&amp;_orig=search&amp;_sort=d&amp;view=c&amp;_acct=C000050221&amp;_version=1&amp;_urlVersion=0&amp;_userid=10&amp;md5=ca222fda4dbd69f940c5b9d5a7f15073"/>
    <hyperlink ref="Z121" r:id="rId66" display="http://www.sciencedirect.com/science?_ob=ArticleURL&amp;_udi=B6TVB-471987N-1CY&amp;_user=10&amp;_rdoc=1&amp;_fmt=&amp;_orig=search&amp;_sort=d&amp;view=c&amp;_acct=C000050221&amp;_version=1&amp;_urlVersion=0&amp;_userid=10&amp;md5=4740abf6efdabbfb61efbd75b556bbbc"/>
    <hyperlink ref="Z124" r:id="rId67" display="http://www.sciencedirect.com/science?_ob=ArticleURL&amp;_udi=B6TVB-47198MS-1H4&amp;_user=10&amp;_rdoc=1&amp;_fmt=&amp;_orig=search&amp;_sort=d&amp;view=c&amp;_acct=C000050221&amp;_version=1&amp;_urlVersion=0&amp;_userid=10&amp;md5=7f31611d4437849fc2c242f1b9e3c470"/>
    <hyperlink ref="Z126" r:id="rId68" display="http://www.sciencedirect.com/science?_ob=ArticleURL&amp;_udi=B6TVB-47311RP-PP&amp;_user=10&amp;_rdoc=1&amp;_fmt=&amp;_orig=search&amp;_sort=d&amp;view=c&amp;_version=1&amp;_urlVersion=0&amp;_userid=10&amp;md5=2b4c127e38583888733671431b9fe7a8"/>
    <hyperlink ref="Z127" r:id="rId69" display="http://prola.aps.org/abstract/PRC/v9/i1/p56_1"/>
    <hyperlink ref="Z134" r:id="rId70" display="http://prola.aps.org/abstract/PRC/v8/i5/p1629_1"/>
    <hyperlink ref="Z136" r:id="rId71" display="http://www.sciencedirect.com/science?_ob=ArticleURL&amp;_udi=B6TVB-47196MP-TP&amp;_user=10&amp;_rdoc=1&amp;_fmt=&amp;_orig=search&amp;_sort=d&amp;view=c&amp;_acct=C000050221&amp;_version=1&amp;_urlVersion=0&amp;_userid=10&amp;md5=44af17190a1f10156a59a35102f29139"/>
    <hyperlink ref="Z137" r:id="rId72" display="http://www.sciencedirect.com/science?_ob=ArticleURL&amp;_udi=B6TVB-471971D-Y5&amp;_user=10&amp;_rdoc=1&amp;_fmt=&amp;_orig=search&amp;_sort=d&amp;view=c&amp;_acct=C000050221&amp;_version=1&amp;_urlVersion=0&amp;_userid=10&amp;md5=01a6e86cff51074fd44ce35107d49f15"/>
    <hyperlink ref="Z144" r:id="rId73" display="http://www.sciencedirect.com/science?_ob=ArticleURL&amp;_udi=B6WB1-4DF4Y12-PP&amp;_user=10&amp;_rdoc=1&amp;_fmt=&amp;_orig=search&amp;_sort=d&amp;view=c&amp;_acct=C000050221&amp;_version=1&amp;_urlVersion=0&amp;_userid=10&amp;md5=6ad885595c73e976ed0c1381d8d2d4eb"/>
    <hyperlink ref="Z146" r:id="rId74" display="http://www.sciencedirect.com/science?_ob=ArticleURL&amp;_udi=B6TVB-472K7FH-4N&amp;_user=10&amp;_rdoc=1&amp;_fmt=&amp;_orig=search&amp;_sort=d&amp;view=c&amp;_acct=C000050221&amp;_version=1&amp;_urlVersion=0&amp;_userid=10&amp;md5=f7429165901d32b5aeba8d95baa133a1"/>
    <hyperlink ref="Z147" r:id="rId75" display="http://www.sciencedirect.com/science?_ob=ArticleURL&amp;_udi=B6TVB-472K7FH-48&amp;_user=10&amp;_rdoc=1&amp;_fmt=&amp;_orig=search&amp;_sort=d&amp;view=c&amp;_acct=C000050221&amp;_version=1&amp;_urlVersion=0&amp;_userid=10&amp;md5=97481605a2ed98794413b6b2a4d9a3a3"/>
    <hyperlink ref="Z150" r:id="rId76" display="http://www.sciencedirect.com/science?_ob=ArticleURL&amp;_udi=B6TVB-4719560-65&amp;_user=10&amp;_rdoc=1&amp;_fmt=&amp;_orig=search&amp;_sort=d&amp;view=c&amp;_acct=C000050221&amp;_version=1&amp;_urlVersion=0&amp;_userid=10&amp;md5=bd9a28e032c507738eea618846665e19"/>
    <hyperlink ref="Z152" r:id="rId77" display="http://www.sciencedirect.com/science?_ob=ArticleURL&amp;_udi=B6TVB-47203HR-1T6&amp;_user=10&amp;_rdoc=1&amp;_fmt=&amp;_orig=search&amp;_sort=d&amp;view=c&amp;_acct=C000050221&amp;_version=1&amp;_urlVersion=0&amp;_userid=10&amp;md5=ce1f7f58738d928a1accdf1912ae39b0"/>
    <hyperlink ref="Z153" r:id="rId78" display="http://www.sciencedirect.com/science?_ob=ArticleURL&amp;_udi=B6TVB-473NJFT-9C&amp;_user=10&amp;_rdoc=1&amp;_fmt=&amp;_orig=search&amp;_sort=d&amp;view=c&amp;_acct=C000050221&amp;_version=1&amp;_urlVersion=0&amp;_userid=10&amp;md5=c247864e7f0db77f26e7919ad1039c3f"/>
    <hyperlink ref="Z154" r:id="rId79" display="http://www.sciencedirect.com/science?_ob=ArticleURL&amp;_udi=B6TVB-471XCJW-J5&amp;_user=10&amp;_rdoc=1&amp;_fmt=&amp;_orig=search&amp;_sort=d&amp;view=c&amp;_acct=C000050221&amp;_version=1&amp;_urlVersion=0&amp;_userid=10&amp;md5=881e9c5d88ca95a67b96bc4dac38c817"/>
    <hyperlink ref="Z158" r:id="rId80" display="http://www.sciencedirect.com/science?_ob=ArticleURL&amp;_udi=B6TVN-470W371-MV&amp;_user=10&amp;_rdoc=1&amp;_fmt=&amp;_orig=search&amp;_sort=d&amp;view=c&amp;_acct=C000050221&amp;_version=1&amp;_urlVersion=0&amp;_userid=10&amp;md5=884b016c14579c0973d4b82b5d920cbd"/>
    <hyperlink ref="Z159" r:id="rId81" display="http://www.sciencedirect.com/science?_ob=ArticleURL&amp;_udi=B6TVB-473NK6G-MK&amp;_user=10&amp;_rdoc=1&amp;_fmt=&amp;_orig=search&amp;_sort=d&amp;view=c&amp;_acct=C000050221&amp;_version=1&amp;_urlVersion=0&amp;_userid=10&amp;md5=6eedaa8c841a071ded18d8d8e5ef427b"/>
    <hyperlink ref="Z160" r:id="rId82" display="http://www.sciencedirect.com/science?_ob=ArticleURL&amp;_udi=B73DR-4718JBH-KV&amp;_user=10&amp;_rdoc=1&amp;_fmt=&amp;_orig=search&amp;_sort=d&amp;view=c&amp;_acct=C000050221&amp;_version=1&amp;_urlVersion=0&amp;_userid=10&amp;md5=4fb7da7057365f26ee3aff221c6728f4"/>
    <hyperlink ref="Z161" r:id="rId83" display="http://www.sciencedirect.com/science?_ob=ArticleURL&amp;_udi=B73DR-470NVRP-1P&amp;_user=10&amp;_rdoc=1&amp;_fmt=&amp;_orig=search&amp;_sort=d&amp;view=c&amp;_acct=C000050221&amp;_version=1&amp;_urlVersion=0&amp;_userid=10&amp;md5=88d19f598bffbe22a9677e12ce513de2"/>
    <hyperlink ref="Z163" r:id="rId84" display="http://www.iop.org/EJ/abstract/1402-4896/62/4/008/"/>
    <hyperlink ref="Z168" r:id="rId85" display="http://prola.aps.org/abstract/PRC/v16/i6/p2151_1"/>
    <hyperlink ref="Z173" r:id="rId86" display="http://www.iop.org/EJ/abstract/1402-4896/62/4/008/"/>
    <hyperlink ref="Z174" r:id="rId87" display="http://www.iop.org/EJ/abstract/1402-4896/62/4/009/"/>
    <hyperlink ref="Z176" r:id="rId88" display="http://www.sciencedirect.com/science?_ob=ArticleURL&amp;_udi=B6TVB-4FNCTFD-3&amp;_user=10&amp;_rdoc=1&amp;_fmt=&amp;_orig=search&amp;_sort=d&amp;view=c&amp;_acct=C000050221&amp;_version=1&amp;_urlVersion=0&amp;_userid=10&amp;md5=dd980388261d7d902557854ecbe7cfcb"/>
    <hyperlink ref="Z178" r:id="rId89" display="http://www.sciencedirect.com/science?_ob=ArticleURL&amp;_udi=B6TVD-4FJT8P7-D&amp;_user=10&amp;_rdoc=1&amp;_fmt=&amp;_orig=search&amp;_sort=d&amp;view=c&amp;_acct=C000050221&amp;_version=1&amp;_urlVersion=0&amp;_userid=10&amp;md5=88038a2576ddc7dc8273cf2d1c41751c"/>
    <hyperlink ref="Z179" r:id="rId90" display="http://prola.aps.org/abstract/PRC/v69/i1/e015802"/>
    <hyperlink ref="Z180" r:id="rId91" display="http://www.sciencedirect.com/science?_ob=ArticleURL&amp;_udi=B6TVB-49H6B0H-7T&amp;_user=10&amp;_rdoc=1&amp;_fmt=&amp;_orig=search&amp;_sort=d&amp;view=c&amp;_acct=C000050221&amp;_version=1&amp;_urlVersion=0&amp;_userid=10&amp;md5=c2d39e48290667aa5c582208f63da573"/>
    <hyperlink ref="Z181" r:id="rId92" display="http://www.sciencedirect.com/science?_ob=ArticleURL&amp;_udi=B6TVB-48NBPWB-2Y&amp;_user=10&amp;_rdoc=1&amp;_fmt=&amp;_orig=search&amp;_sort=d&amp;view=c&amp;_acct=C000050221&amp;_version=1&amp;_urlVersion=0&amp;_userid=10&amp;md5=798f7ed82642299f36d789accb57c585"/>
    <hyperlink ref="Z183" r:id="rId93" display="http://prola.aps.org/abstract/PRC/v63/i6/e064604"/>
    <hyperlink ref="Z184" r:id="rId94" display="http://www.sciencedirect.com/science?_ob=ArticleURL&amp;_udi=B6TVB-43GCDFN-4V&amp;_user=10&amp;_rdoc=1&amp;_fmt=&amp;_orig=search&amp;_sort=d&amp;view=c&amp;_acct=C000050221&amp;_version=1&amp;_urlVersion=0&amp;_userid=10&amp;md5=fc3813112b62c9412d47b2a3d6f8ebb7"/>
    <hyperlink ref="Z185" r:id="rId95" display="http://prola.aps.org/abstract/PRC/v63/i4/e045801"/>
    <hyperlink ref="Z186" r:id="rId96" display="http://www.sciencedirect.com/science?_ob=ArticleURL&amp;_udi=B6TVB-43GCDFN-21&amp;_user=10&amp;_rdoc=1&amp;_fmt=&amp;_orig=search&amp;_sort=d&amp;view=c&amp;_acct=C000050221&amp;_version=1&amp;_urlVersion=0&amp;_userid=10&amp;md5=7f5eb28d2ff418db600a7f16e429379e"/>
    <hyperlink ref="Z187" r:id="rId97" display="http://www.sciencedirect.com/science?_ob=ArticleURL&amp;_udi=B6TVB-43GCDFN-4C&amp;_user=10&amp;_rdoc=1&amp;_fmt=&amp;_orig=search&amp;_sort=d&amp;view=c&amp;_acct=C000050221&amp;_version=1&amp;_urlVersion=0&amp;_userid=10&amp;md5=8d8dfdf57f775e28b3e285187d555623"/>
    <hyperlink ref="Z188" r:id="rId98" display="http://prola.aps.org/abstract/PRC/v61/i5/e055802"/>
    <hyperlink ref="Z189" r:id="rId99" display="http://www.sciencedirect.com/science?_ob=ArticleURL&amp;_udi=B6TVB-4066MSR-38&amp;_user=10&amp;_rdoc=1&amp;_fmt=&amp;_orig=search&amp;_sort=d&amp;view=c&amp;_version=1&amp;_urlVersion=0&amp;_userid=10&amp;md5=80f3a714492a220af83d29bb766f49dc"/>
    <hyperlink ref="Z190" r:id="rId100" display="http://www.sciencedirect.com/science?_ob=ArticleURL&amp;_udi=B6TVB-3W3FP7H-F&amp;_user=10&amp;_rdoc=1&amp;_fmt=&amp;_orig=search&amp;_sort=d&amp;view=c&amp;_acct=C000050221&amp;_version=1&amp;_urlVersion=0&amp;_userid=10&amp;md5=ee3c7cfe7a22a0d220207f2905cd9297"/>
    <hyperlink ref="Z191" r:id="rId101" display="http://prola.aps.org/abstract/PRL/v82/i26/p5205_1"/>
    <hyperlink ref="Z192" r:id="rId102" display="http://prola.aps.org/abstract/PRC/v57/i5/p2700_1"/>
    <hyperlink ref="Z194" r:id="rId103" display="http://www.sciencedirect.com/science?_ob=ArticleURL&amp;_udi=B6TVB-3V421PX-J&amp;_user=10&amp;_rdoc=1&amp;_fmt=&amp;_orig=search&amp;_sort=d&amp;view=c&amp;_acct=C000050221&amp;_version=1&amp;_urlVersion=0&amp;_userid=10&amp;md5=efd9478c59917d3349d96aa39aac8381"/>
    <hyperlink ref="Z195" r:id="rId104" display="http://prola.aps.org/abstract/RMP/v70/i4/p1265_1"/>
    <hyperlink ref="Z196" r:id="rId105" display="http://www.sciencedirect.com/science?_ob=ArticleURL&amp;_udi=B6TVB-3SR3N8J-V&amp;_user=10&amp;_rdoc=1&amp;_fmt=&amp;_orig=search&amp;_sort=d&amp;view=c&amp;_acct=C000050221&amp;_version=1&amp;_urlVersion=0&amp;_userid=10&amp;md5=1283339135aa575e4dcd0163fdfcc8f0"/>
    <hyperlink ref="Z198" r:id="rId106" display="http://www.sciencedirect.com/science?_ob=ArticleURL&amp;_udi=B6TVN-3YK5TM6-3W&amp;_user=10&amp;_rdoc=1&amp;_fmt=&amp;_orig=search&amp;_sort=d&amp;view=c&amp;_acct=C000050221&amp;_version=1&amp;_urlVersion=0&amp;_userid=10&amp;md5=d6df9b4148800933411a322e5915199c"/>
    <hyperlink ref="Z199" r:id="rId107" display="http://www.sciencedirect.com/science?_ob=ArticleURL&amp;_udi=B6TJM-3YN9F14-3Y&amp;_user=10&amp;_rdoc=1&amp;_fmt=&amp;_orig=search&amp;_sort=d&amp;view=c&amp;_acct=C000050221&amp;_version=1&amp;_urlVersion=0&amp;_userid=10&amp;md5=7bbd7493bec55135a88a2748dc8ad9d5"/>
    <hyperlink ref="Z201" r:id="rId108" display="http://prola.aps.org/abstract/PRC/v49/i5/p2847_1"/>
    <hyperlink ref="Z202" r:id="rId109" display="http://prola.aps.org/abstract/PRC/v49/i1/p545_1"/>
    <hyperlink ref="Z203" r:id="rId110" display="http://www.iop.org/EJ/abstract/0954-3899/19/S/008/"/>
    <hyperlink ref="Z204" r:id="rId111" display="http://prola.aps.org/abstract/PRC/v47/i3/p1247_1"/>
    <hyperlink ref="Z205" r:id="rId112" display="http://prola.aps.org/abstract/PRC/v48/i1/p479_1"/>
    <hyperlink ref="Z206" r:id="rId113" display="http://www.iop.org/EJ/abstract/0954-3899/18/8/004/"/>
    <hyperlink ref="Z215" r:id="rId114" display="http://www.sciencedirect.com/science?_ob=ArticleURL&amp;_udi=B6TVB-472PW4K-J1&amp;_user=10&amp;_rdoc=1&amp;_fmt=&amp;_orig=search&amp;_sort=d&amp;view=c&amp;_version=1&amp;_urlVersion=0&amp;_userid=10&amp;md5=8a3dc3a325521f23a8d0327291b9d1c7"/>
    <hyperlink ref="Z216" r:id="rId115" display="http://prola.aps.org/abstract/PRC/v35/i2/p383_1"/>
    <hyperlink ref="Z217" r:id="rId116" display="http://prola.aps.org/abstract/PRC/v9/i3/p805_1"/>
    <hyperlink ref="Z221" r:id="rId117" display="http://prola.aps.org/abstract/PRC/v4/i5/p1532_1"/>
    <hyperlink ref="Z224" r:id="rId118" display="http://www.iop.org/EJ/abstract/0954-3899/35/1/014002/"/>
    <hyperlink ref="Z225" r:id="rId119" display="http://www.iop.org/EJ/abstract/0954-3899/35/1/014021/"/>
    <hyperlink ref="Z226" r:id="rId120" display="http://www.iop.org/EJ/abstract/0954-3899/35/1/014005/"/>
    <hyperlink ref="Z227" r:id="rId121" display="http://www.sciencedirect.com/science?_ob=ArticleURL&amp;_udi=B6TVB-4SJG668-2&amp;_user=10&amp;_rdoc=1&amp;_fmt=&amp;_orig=search&amp;_sort=d&amp;view=c&amp;_acct=C000050221&amp;_version=1&amp;_urlVersion=0&amp;_userid=10&amp;md5=07e9d3c19607890c70f0a7831c96c6dc"/>
    <hyperlink ref="Z228" r:id="rId122" display="http://scitation.aip.org/getabs/servlet/GetabsServlet?prog=normal&amp;id=PRVCAN000075000003035805000001&amp;idtype=cvips&amp;gifs=yes"/>
    <hyperlink ref="Z230" r:id="rId123" display="http://scitation.aip.org/getabs/servlet/GetabsServlet?prog=normal&amp;id=PRVCAN000075000006065803000001&amp;idtype=cvips&amp;gifs=yes"/>
    <hyperlink ref="Z231" r:id="rId124" display="http://scitation.aip.org/getabs/servlet/GetabsServlet?prog=normal&amp;id=PRVCAN000075000006065803000001&amp;idtype=cvips&amp;gifs=yes"/>
    <hyperlink ref="Z232" r:id="rId125" display="http://scitation.aip.org/getabs/servlet/GetabsServlet?prog=normal&amp;id=PRVCAN000076000005055801000001&amp;idtype=cvips&amp;gifs=yes"/>
    <hyperlink ref="Z233" r:id="rId126" display="http://www.springerlink.com/content/x40j363311181785/"/>
    <hyperlink ref="Z235" r:id="rId127" display="http://scitation.aip.org/getabs/servlet/GetabsServlet?prog=normal&amp;id=PRLTAO000097000012122502000001&amp;idtype=cvips&amp;gifs=yes"/>
    <hyperlink ref="Z236" r:id="rId128" display="http://www.sciencedirect.com/science?_ob=ArticleURL&amp;_udi=B6WBB-4DD94HF-1&amp;_user=10&amp;_rdoc=1&amp;_fmt=&amp;_orig=search&amp;_sort=d&amp;view=c&amp;_acct=C000050221&amp;_version=1&amp;_urlVersion=0&amp;_userid=10&amp;md5=9b59af6a5c6d5f2e53eee2772a918e87"/>
    <hyperlink ref="Z237" r:id="rId129" display="http://prola.aps.org/abstract/PRD/v70/i2/e023505"/>
    <hyperlink ref="Z238" r:id="rId130" display="http://prola.aps.org/abstract/PRC/v63/i5/e054002"/>
    <hyperlink ref="Z239" r:id="rId131" display="http://prola.aps.org/abstract/PRC/v61/i5/e055802"/>
    <hyperlink ref="Z241" r:id="rId132" display="http://prola.aps.org/abstract/PRC/v61/i2/e025801"/>
    <hyperlink ref="Z242" r:id="rId133" display="http://prola.aps.org/abstract/PRL/v82/i21/p4176_1"/>
    <hyperlink ref="Z243" r:id="rId134" display="http://prola.aps.org/abstract/PRC/v58/i2/p916_1"/>
    <hyperlink ref="Z244" r:id="rId135" display="http://prola.aps.org/abstract/RMP/v70/i4/p1265_1"/>
    <hyperlink ref="Z247" r:id="rId136" display="http://prola.aps.org/abstract/PRC/v51/i4/p2268_1"/>
    <hyperlink ref="Z248" r:id="rId137" display="http://prola.aps.org/abstract/PRC/v49/i1/p545_1"/>
    <hyperlink ref="Z249" r:id="rId138" display="http://www.iop.org/EJ/abstract/0954-3899/17/1/003/"/>
    <hyperlink ref="Z254" r:id="rId139" display="http://prola.aps.org/abstract/PRC/v40/i2/p525_1"/>
    <hyperlink ref="Z256" r:id="rId140" display="http://www.sciencedirect.com/science?_ob=ArticleURL&amp;_udi=B6TVN-46YKY0X-4BR&amp;_user=10&amp;_rdoc=1&amp;_fmt=&amp;_orig=search&amp;_sort=d&amp;view=c&amp;_acct=C000050221&amp;_version=1&amp;_urlVersion=0&amp;_userid=10&amp;md5=02fc714396e3bc42d6dde11d46743ee0"/>
    <hyperlink ref="Z258" r:id="rId141" display="http://www.sciencedirect.com/science?_ob=ArticleURL&amp;_udi=B6TVN-473DF8M-8J&amp;_user=10&amp;_rdoc=1&amp;_fmt=&amp;_orig=search&amp;_sort=d&amp;view=c&amp;_acct=C000050221&amp;_version=1&amp;_urlVersion=0&amp;_userid=10&amp;md5=34412ec883d156646b02db0bb555c5a8"/>
    <hyperlink ref="Z260" r:id="rId142" display="http://www.iop.org/EJ/abstract/0305-4616/14/2/013/"/>
    <hyperlink ref="Z261" r:id="rId143" display="http://www.sciencedirect.com/science?_ob=ArticleURL&amp;_udi=B6TVB-47317M1-28&amp;_user=10&amp;_rdoc=1&amp;_fmt=&amp;_orig=search&amp;_sort=d&amp;view=c&amp;_acct=C000050221&amp;_version=1&amp;_urlVersion=0&amp;_userid=10&amp;md5=006d9b21a78d082bbd5985d9934ba234"/>
    <hyperlink ref="Z262" r:id="rId144" display="http://prola.aps.org/abstract/PRC/v33/i5/p1561_1"/>
    <hyperlink ref="Z263" r:id="rId145" display="http://www.sciencedirect.com/science?_ob=ArticleURL&amp;_udi=B6TVB-4731C56-16F&amp;_user=10&amp;_rdoc=1&amp;_fmt=&amp;_orig=search&amp;_sort=d&amp;view=c&amp;_acct=C000050221&amp;_version=1&amp;_urlVersion=0&amp;_userid=10&amp;md5=dc2d92a8814c6fed218404f8d1bcc6d1"/>
    <hyperlink ref="Z264" r:id="rId146" display="http://www.iop.org/EJ/abstract/0305-4616/11/1/003/"/>
    <hyperlink ref="Z265" r:id="rId147" display="http://www.sciencedirect.com/science?_ob=ArticleURL&amp;_udi=B6TVB-4731KTK-H5&amp;_user=10&amp;_rdoc=1&amp;_fmt=&amp;_orig=search&amp;_sort=d&amp;view=c&amp;_acct=C000050221&amp;_version=1&amp;_urlVersion=0&amp;_userid=10&amp;md5=26a258b2327e40eef17a91b30bb8983a"/>
    <hyperlink ref="Z266" r:id="rId148" display="http://www.sciencedirect.com/science?_ob=ArticleURL&amp;_udi=B6TVB-4731KTK-H4&amp;_user=10&amp;_rdoc=1&amp;_fmt=&amp;_orig=search&amp;_sort=d&amp;view=c&amp;_acct=C000050221&amp;_version=1&amp;_urlVersion=0&amp;_userid=10&amp;md5=302d9d8f458cd181efe6052655c28f1d"/>
    <hyperlink ref="Z268" r:id="rId149" display="http://www.sciencedirect.com/science?_ob=ArticleURL&amp;_udi=B6TVB-472TB33-V4&amp;_user=10&amp;_rdoc=1&amp;_fmt=&amp;_orig=search&amp;_sort=d&amp;view=c&amp;_acct=C000050221&amp;_version=1&amp;_urlVersion=0&amp;_userid=10&amp;md5=e68b970f1a4c51719b5d2a3c5b784b59"/>
    <hyperlink ref="Z269" r:id="rId150" display="http://prola.aps.org/abstract/PRC/v28/i1/p57_1"/>
    <hyperlink ref="Z271" r:id="rId151" display="http://prola.aps.org/abstract/PRC/v27/i1/p11_1"/>
    <hyperlink ref="Z274" r:id="rId152" display="http://prola.aps.org/abstract/PRL/v48/i24/p1664_1"/>
    <hyperlink ref="Z277" r:id="rId153" display="http://prola.aps.org/abstract/PRC/v23/i2/p645_1"/>
    <hyperlink ref="Z279" r:id="rId154" display="http://prola.aps.org/abstract/PRC/v23/i2/p645_1"/>
    <hyperlink ref="Z280" r:id="rId155" display="http://prola.aps.org/abstract/PRC/v23/i1/p33_1"/>
    <hyperlink ref="Z284" r:id="rId156" display="http://www.sciencedirect.com/science?_ob=ArticleURL&amp;_udi=B6TVB-4730YHY-8T&amp;_user=10&amp;_rdoc=1&amp;_fmt=&amp;_orig=search&amp;_sort=d&amp;view=c&amp;_acct=C000050221&amp;_version=1&amp;_urlVersion=0&amp;_userid=10&amp;md5=ad578c4a83e8b88f38bc4cced414e24a"/>
    <hyperlink ref="Z286" r:id="rId157" display="http://prola.aps.org/abstract/PRC/v38/i4/p1531_1"/>
  </hyperlink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" workbookViewId="0" topLeftCell="C1">
      <pane xSplit="1" topLeftCell="G3" activePane="topRight" state="frozen"/>
      <selection pane="topLeft" activeCell="C1" sqref="C1"/>
      <selection pane="topRight" activeCell="K4" sqref="K4"/>
    </sheetView>
  </sheetViews>
  <sheetFormatPr defaultColWidth="9.140625" defaultRowHeight="12"/>
  <cols>
    <col min="3" max="3" width="98.8515625" style="0" bestFit="1" customWidth="1"/>
    <col min="7" max="7" width="21.00390625" style="0" bestFit="1" customWidth="1"/>
    <col min="11" max="11" width="12.421875" style="45" bestFit="1" customWidth="1"/>
  </cols>
  <sheetData>
    <row r="1" spans="1:11" ht="12">
      <c r="A1" s="34" t="s">
        <v>32</v>
      </c>
      <c r="B1" s="35" t="s">
        <v>33</v>
      </c>
      <c r="C1" s="35" t="s">
        <v>34</v>
      </c>
      <c r="D1" s="35" t="s">
        <v>35</v>
      </c>
      <c r="E1" s="36" t="s">
        <v>36</v>
      </c>
      <c r="F1" s="36" t="s">
        <v>37</v>
      </c>
      <c r="G1" s="35" t="s">
        <v>38</v>
      </c>
      <c r="H1" s="35" t="s">
        <v>39</v>
      </c>
      <c r="I1" s="37" t="s">
        <v>40</v>
      </c>
      <c r="J1" t="s">
        <v>1052</v>
      </c>
      <c r="K1" s="45" t="s">
        <v>1385</v>
      </c>
    </row>
    <row r="2" spans="1:9" ht="12">
      <c r="A2" s="34"/>
      <c r="B2" s="35"/>
      <c r="C2" s="35"/>
      <c r="D2" s="35"/>
      <c r="E2" s="36"/>
      <c r="F2" s="36"/>
      <c r="G2" s="35"/>
      <c r="H2" s="35"/>
      <c r="I2" s="37"/>
    </row>
    <row r="3" spans="1:11" ht="12.75">
      <c r="A3" s="34" t="s">
        <v>41</v>
      </c>
      <c r="B3" s="39"/>
      <c r="C3" s="35" t="s">
        <v>42</v>
      </c>
      <c r="D3" s="35" t="s">
        <v>43</v>
      </c>
      <c r="E3" s="38">
        <v>6300</v>
      </c>
      <c r="F3" s="38">
        <v>42000</v>
      </c>
      <c r="G3" s="35" t="s">
        <v>1471</v>
      </c>
      <c r="H3" s="39">
        <v>1989</v>
      </c>
      <c r="I3" s="40"/>
      <c r="J3" t="str">
        <f>D3&amp;H3</f>
        <v>U.Schroder et al.1989</v>
      </c>
      <c r="K3" s="45" t="str">
        <f>IF(COUNTIF(NSR!AC$16:AC$161,"*"&amp;G3&amp;"*")&gt;0,"○",IF(COUNTIF(NSR!AD$16:AD$161,"*"&amp;SUBSTITUTE(D3," et al.",)&amp;"*"&amp;H3)&gt;0,"△","×"))</f>
        <v>△</v>
      </c>
    </row>
    <row r="4" spans="1:11" ht="12.75">
      <c r="A4" s="34" t="s">
        <v>44</v>
      </c>
      <c r="B4" s="39"/>
      <c r="C4" s="35" t="s">
        <v>45</v>
      </c>
      <c r="D4" s="35" t="s">
        <v>46</v>
      </c>
      <c r="E4" s="38">
        <v>5000</v>
      </c>
      <c r="F4" s="38">
        <v>60000</v>
      </c>
      <c r="G4" s="35" t="s">
        <v>1472</v>
      </c>
      <c r="H4" s="39">
        <v>2001</v>
      </c>
      <c r="I4" s="40"/>
      <c r="J4" t="str">
        <f aca="true" t="shared" si="0" ref="J4:J48">D4&amp;H4</f>
        <v>M.Aliotta et al.2001</v>
      </c>
      <c r="K4" s="45" t="str">
        <f>IF(COUNTIF(NSR!AC$16:AC$161,"*"&amp;G4&amp;"*")&gt;0,"○",IF(COUNTIF(NSR!AD$16:AD$161,"*"&amp;SUBSTITUTE(D4," et al.",)&amp;"*"&amp;H4)&gt;0,"△","×"))</f>
        <v>○</v>
      </c>
    </row>
    <row r="5" spans="1:11" ht="12.75">
      <c r="A5" s="34" t="s">
        <v>47</v>
      </c>
      <c r="B5" s="39"/>
      <c r="C5" s="35" t="s">
        <v>45</v>
      </c>
      <c r="D5" s="35" t="s">
        <v>46</v>
      </c>
      <c r="E5" s="38">
        <v>12000</v>
      </c>
      <c r="F5" s="38">
        <v>40000</v>
      </c>
      <c r="G5" s="35" t="s">
        <v>1472</v>
      </c>
      <c r="H5" s="39">
        <v>2001</v>
      </c>
      <c r="I5" s="40"/>
      <c r="J5" t="str">
        <f t="shared" si="0"/>
        <v>M.Aliotta et al.2001</v>
      </c>
      <c r="K5" s="45" t="str">
        <f>IF(COUNTIF(NSR!AC$16:AC$161,"*"&amp;G5&amp;"*")&gt;0,"○",IF(COUNTIF(NSR!AD$16:AD$161,"*"&amp;SUBSTITUTE(D5," et al.",)&amp;"*"&amp;H5)&gt;0,"△","×"))</f>
        <v>○</v>
      </c>
    </row>
    <row r="6" spans="1:11" ht="12.75">
      <c r="A6" s="34" t="s">
        <v>48</v>
      </c>
      <c r="B6" s="39"/>
      <c r="C6" s="35" t="s">
        <v>49</v>
      </c>
      <c r="D6" s="35" t="s">
        <v>50</v>
      </c>
      <c r="E6" s="38">
        <v>190000</v>
      </c>
      <c r="F6" s="38">
        <v>1600000</v>
      </c>
      <c r="G6" s="35" t="s">
        <v>1473</v>
      </c>
      <c r="H6" s="39">
        <v>1952</v>
      </c>
      <c r="I6" s="40"/>
      <c r="J6" t="str">
        <f t="shared" si="0"/>
        <v>T.W.Bonner et al.1952</v>
      </c>
      <c r="K6" s="45" t="str">
        <f>IF(COUNTIF(NSR!AC$16:AC$161,"*"&amp;G6&amp;"*")&gt;0,"○",IF(COUNTIF(NSR!AD$16:AD$161,"*"&amp;SUBSTITUTE(D6," et al.",)&amp;"*"&amp;H6)&gt;0,"△","×"))</f>
        <v>×</v>
      </c>
    </row>
    <row r="7" spans="1:11" ht="12.75">
      <c r="A7" s="34" t="s">
        <v>51</v>
      </c>
      <c r="B7" s="39"/>
      <c r="C7" s="35" t="s">
        <v>49</v>
      </c>
      <c r="D7" s="35" t="s">
        <v>52</v>
      </c>
      <c r="E7" s="38">
        <v>29000</v>
      </c>
      <c r="F7" s="38">
        <v>44000</v>
      </c>
      <c r="G7" s="35" t="s">
        <v>1474</v>
      </c>
      <c r="H7" s="39">
        <v>1953</v>
      </c>
      <c r="I7" s="40"/>
      <c r="J7" t="str">
        <f t="shared" si="0"/>
        <v>R.G.Jarvis et al.1953</v>
      </c>
      <c r="K7" s="45" t="str">
        <f>IF(COUNTIF(NSR!AC$16:AC$161,"*"&amp;G7&amp;"*")&gt;0,"○",IF(COUNTIF(NSR!AD$16:AD$161,"*"&amp;SUBSTITUTE(D7," et al.",)&amp;"*"&amp;H7)&gt;0,"△","×"))</f>
        <v>×</v>
      </c>
    </row>
    <row r="8" spans="1:11" ht="12.75">
      <c r="A8" s="34" t="s">
        <v>53</v>
      </c>
      <c r="B8" s="39"/>
      <c r="C8" s="35" t="s">
        <v>49</v>
      </c>
      <c r="D8" s="35" t="s">
        <v>54</v>
      </c>
      <c r="E8" s="38">
        <v>15000</v>
      </c>
      <c r="F8" s="38">
        <v>42000</v>
      </c>
      <c r="G8" s="35" t="s">
        <v>1475</v>
      </c>
      <c r="H8" s="39">
        <v>1988</v>
      </c>
      <c r="I8" s="40"/>
      <c r="J8" t="str">
        <f t="shared" si="0"/>
        <v>S.Engstler et al.1988</v>
      </c>
      <c r="K8" s="45" t="str">
        <f>IF(COUNTIF(NSR!AC$16:AC$161,"*"&amp;G8&amp;"*")&gt;0,"○",IF(COUNTIF(NSR!AD$16:AD$161,"*"&amp;SUBSTITUTE(D8," et al.",)&amp;"*"&amp;H8)&gt;0,"△","×"))</f>
        <v>○</v>
      </c>
    </row>
    <row r="9" spans="1:11" ht="12.75">
      <c r="A9" s="34" t="s">
        <v>55</v>
      </c>
      <c r="B9" s="39"/>
      <c r="C9" s="35" t="s">
        <v>49</v>
      </c>
      <c r="D9" s="35" t="s">
        <v>54</v>
      </c>
      <c r="E9" s="38">
        <v>6800</v>
      </c>
      <c r="F9" s="38">
        <v>19000</v>
      </c>
      <c r="G9" s="35" t="s">
        <v>1475</v>
      </c>
      <c r="H9" s="39">
        <v>1988</v>
      </c>
      <c r="I9" s="40"/>
      <c r="J9" t="str">
        <f t="shared" si="0"/>
        <v>S.Engstler et al.1988</v>
      </c>
      <c r="K9" s="45" t="str">
        <f>IF(COUNTIF(NSR!AC$16:AC$161,"*"&amp;G9&amp;"*")&gt;0,"○",IF(COUNTIF(NSR!AD$16:AD$161,"*"&amp;SUBSTITUTE(D9," et al.",)&amp;"*"&amp;H9)&gt;0,"△","×"))</f>
        <v>○</v>
      </c>
    </row>
    <row r="10" spans="1:11" ht="12.75">
      <c r="A10" s="34" t="s">
        <v>56</v>
      </c>
      <c r="B10" s="39"/>
      <c r="C10" s="35" t="s">
        <v>49</v>
      </c>
      <c r="D10" s="35" t="s">
        <v>54</v>
      </c>
      <c r="E10" s="38">
        <v>5900</v>
      </c>
      <c r="F10" s="38">
        <v>20000</v>
      </c>
      <c r="G10" s="35" t="s">
        <v>1475</v>
      </c>
      <c r="H10" s="39">
        <v>1988</v>
      </c>
      <c r="I10" s="40"/>
      <c r="J10" t="str">
        <f t="shared" si="0"/>
        <v>S.Engstler et al.1988</v>
      </c>
      <c r="K10" s="45" t="str">
        <f>IF(COUNTIF(NSR!AC$16:AC$161,"*"&amp;G10&amp;"*")&gt;0,"○",IF(COUNTIF(NSR!AD$16:AD$161,"*"&amp;SUBSTITUTE(D10," et al.",)&amp;"*"&amp;H10)&gt;0,"△","×"))</f>
        <v>○</v>
      </c>
    </row>
    <row r="11" spans="1:11" ht="12.75">
      <c r="A11" s="34" t="s">
        <v>57</v>
      </c>
      <c r="B11" s="39"/>
      <c r="C11" s="35" t="s">
        <v>49</v>
      </c>
      <c r="D11" s="35" t="s">
        <v>54</v>
      </c>
      <c r="E11" s="38">
        <v>6900</v>
      </c>
      <c r="F11" s="38">
        <v>30000</v>
      </c>
      <c r="G11" s="35" t="s">
        <v>1475</v>
      </c>
      <c r="H11" s="39">
        <v>1988</v>
      </c>
      <c r="I11" s="40"/>
      <c r="J11" t="str">
        <f t="shared" si="0"/>
        <v>S.Engstler et al.1988</v>
      </c>
      <c r="K11" s="45" t="str">
        <f>IF(COUNTIF(NSR!AC$16:AC$161,"*"&amp;G11&amp;"*")&gt;0,"○",IF(COUNTIF(NSR!AD$16:AD$161,"*"&amp;SUBSTITUTE(D11," et al.",)&amp;"*"&amp;H11)&gt;0,"△","×"))</f>
        <v>○</v>
      </c>
    </row>
    <row r="12" spans="1:11" ht="12.75">
      <c r="A12" s="34" t="s">
        <v>58</v>
      </c>
      <c r="B12" s="39"/>
      <c r="C12" s="35" t="s">
        <v>49</v>
      </c>
      <c r="D12" s="35" t="s">
        <v>59</v>
      </c>
      <c r="E12" s="38">
        <v>2800000</v>
      </c>
      <c r="F12" s="38">
        <v>12000000</v>
      </c>
      <c r="G12" s="35" t="s">
        <v>1476</v>
      </c>
      <c r="H12" s="39">
        <v>1971</v>
      </c>
      <c r="I12" s="40"/>
      <c r="J12" t="str">
        <f t="shared" si="0"/>
        <v>W.Gruebler et al.1971</v>
      </c>
      <c r="K12" s="45" t="str">
        <f>IF(COUNTIF(NSR!AC$16:AC$161,"*"&amp;G12&amp;"*")&gt;0,"○",IF(COUNTIF(NSR!AD$16:AD$161,"*"&amp;SUBSTITUTE(D12," et al.",)&amp;"*"&amp;H12)&gt;0,"△","×"))</f>
        <v>○</v>
      </c>
    </row>
    <row r="13" spans="1:11" ht="12.75">
      <c r="A13" s="34" t="s">
        <v>60</v>
      </c>
      <c r="B13" s="39"/>
      <c r="C13" s="35" t="s">
        <v>49</v>
      </c>
      <c r="D13" s="35" t="s">
        <v>61</v>
      </c>
      <c r="E13" s="38">
        <v>7000</v>
      </c>
      <c r="F13" s="38">
        <v>60000</v>
      </c>
      <c r="G13" s="35" t="s">
        <v>1477</v>
      </c>
      <c r="H13" s="39">
        <v>1987</v>
      </c>
      <c r="I13" s="40"/>
      <c r="J13" t="str">
        <f t="shared" si="0"/>
        <v>A.Krauss et al.1987</v>
      </c>
      <c r="K13" s="45" t="str">
        <f>IF(COUNTIF(NSR!AC$16:AC$161,"*"&amp;G13&amp;"*")&gt;0,"○",IF(COUNTIF(NSR!AD$16:AD$161,"*"&amp;SUBSTITUTE(D13," et al.",)&amp;"*"&amp;H13)&gt;0,"△","×"))</f>
        <v>×</v>
      </c>
    </row>
    <row r="14" spans="1:11" ht="12.75">
      <c r="A14" s="34" t="s">
        <v>62</v>
      </c>
      <c r="B14" s="39"/>
      <c r="C14" s="35" t="s">
        <v>49</v>
      </c>
      <c r="D14" s="35" t="s">
        <v>61</v>
      </c>
      <c r="E14" s="38">
        <v>30000</v>
      </c>
      <c r="F14" s="38">
        <v>170000</v>
      </c>
      <c r="G14" s="35" t="s">
        <v>1477</v>
      </c>
      <c r="H14" s="39">
        <v>1987</v>
      </c>
      <c r="I14" s="40"/>
      <c r="J14" t="str">
        <f t="shared" si="0"/>
        <v>A.Krauss et al.1987</v>
      </c>
      <c r="K14" s="45" t="str">
        <f>IF(COUNTIF(NSR!AC$16:AC$161,"*"&amp;G14&amp;"*")&gt;0,"○",IF(COUNTIF(NSR!AD$16:AD$161,"*"&amp;SUBSTITUTE(D14," et al.",)&amp;"*"&amp;H14)&gt;0,"△","×"))</f>
        <v>×</v>
      </c>
    </row>
    <row r="15" spans="1:11" ht="12.75">
      <c r="A15" s="34" t="s">
        <v>63</v>
      </c>
      <c r="B15" s="39"/>
      <c r="C15" s="35" t="s">
        <v>64</v>
      </c>
      <c r="D15" s="35" t="s">
        <v>65</v>
      </c>
      <c r="E15" s="38">
        <v>250000</v>
      </c>
      <c r="F15" s="38">
        <v>650000</v>
      </c>
      <c r="G15" s="35" t="s">
        <v>1478</v>
      </c>
      <c r="H15" s="39">
        <v>1999</v>
      </c>
      <c r="I15" s="40"/>
      <c r="J15" t="str">
        <f t="shared" si="0"/>
        <v>W.H.Geist et al.1999</v>
      </c>
      <c r="K15" s="45" t="str">
        <f>IF(COUNTIF(NSR!AC$16:AC$161,"*"&amp;G15&amp;"*")&gt;0,"○",IF(COUNTIF(NSR!AD$16:AD$161,"*"&amp;SUBSTITUTE(D15," et al.",)&amp;"*"&amp;H15)&gt;0,"△","×"))</f>
        <v>×</v>
      </c>
    </row>
    <row r="16" spans="1:11" ht="12.75">
      <c r="A16" s="34" t="s">
        <v>66</v>
      </c>
      <c r="B16" s="39">
        <v>1</v>
      </c>
      <c r="C16" s="35" t="s">
        <v>64</v>
      </c>
      <c r="D16" s="35" t="s">
        <v>65</v>
      </c>
      <c r="E16" s="38">
        <v>240000</v>
      </c>
      <c r="F16" s="38">
        <v>680000</v>
      </c>
      <c r="G16" s="35" t="s">
        <v>1478</v>
      </c>
      <c r="H16" s="39">
        <v>1999</v>
      </c>
      <c r="I16" s="40"/>
      <c r="J16" t="str">
        <f t="shared" si="0"/>
        <v>W.H.Geist et al.1999</v>
      </c>
      <c r="K16" s="45" t="str">
        <f>IF(COUNTIF(NSR!AC$16:AC$161,"*"&amp;G16&amp;"*")&gt;0,"○",IF(COUNTIF(NSR!AD$16:AD$161,"*"&amp;SUBSTITUTE(D16," et al.",)&amp;"*"&amp;H16)&gt;0,"△","×"))</f>
        <v>×</v>
      </c>
    </row>
    <row r="17" spans="1:11" ht="12.75">
      <c r="A17" s="34" t="s">
        <v>66</v>
      </c>
      <c r="B17" s="39">
        <v>2</v>
      </c>
      <c r="C17" s="35" t="s">
        <v>64</v>
      </c>
      <c r="D17" s="35" t="s">
        <v>65</v>
      </c>
      <c r="E17" s="38">
        <v>240000</v>
      </c>
      <c r="F17" s="38">
        <v>680000</v>
      </c>
      <c r="G17" s="35" t="s">
        <v>1478</v>
      </c>
      <c r="H17" s="39">
        <v>1999</v>
      </c>
      <c r="I17" s="40"/>
      <c r="J17" t="str">
        <f t="shared" si="0"/>
        <v>W.H.Geist et al.1999</v>
      </c>
      <c r="K17" s="45" t="str">
        <f>IF(COUNTIF(NSR!AC$16:AC$161,"*"&amp;G17&amp;"*")&gt;0,"○",IF(COUNTIF(NSR!AD$16:AD$161,"*"&amp;SUBSTITUTE(D17," et al.",)&amp;"*"&amp;H17)&gt;0,"△","×"))</f>
        <v>×</v>
      </c>
    </row>
    <row r="18" spans="1:11" ht="12.75">
      <c r="A18" s="34" t="s">
        <v>67</v>
      </c>
      <c r="B18" s="39"/>
      <c r="C18" s="35" t="s">
        <v>68</v>
      </c>
      <c r="D18" s="35" t="s">
        <v>69</v>
      </c>
      <c r="E18" s="38">
        <v>36000</v>
      </c>
      <c r="F18" s="38">
        <v>93000</v>
      </c>
      <c r="G18" s="35" t="s">
        <v>1479</v>
      </c>
      <c r="H18" s="39">
        <v>1954</v>
      </c>
      <c r="I18" s="40"/>
      <c r="J18" t="str">
        <f t="shared" si="0"/>
        <v>W.B.Arnold et al.1954</v>
      </c>
      <c r="K18" s="45" t="str">
        <f>IF(COUNTIF(NSR!AC$16:AC$161,"*"&amp;G18&amp;"*")&gt;0,"○",IF(COUNTIF(NSR!AD$16:AD$161,"*"&amp;SUBSTITUTE(D18," et al.",)&amp;"*"&amp;H18)&gt;0,"△","×"))</f>
        <v>×</v>
      </c>
    </row>
    <row r="19" spans="1:11" ht="12.75">
      <c r="A19" s="34" t="s">
        <v>70</v>
      </c>
      <c r="B19" s="39"/>
      <c r="C19" s="35" t="s">
        <v>71</v>
      </c>
      <c r="D19" s="35" t="s">
        <v>69</v>
      </c>
      <c r="E19" s="38">
        <v>0</v>
      </c>
      <c r="F19" s="38">
        <v>0</v>
      </c>
      <c r="G19" s="35" t="s">
        <v>1479</v>
      </c>
      <c r="H19" s="39">
        <v>1954</v>
      </c>
      <c r="I19" s="40"/>
      <c r="J19" t="str">
        <f t="shared" si="0"/>
        <v>W.B.Arnold et al.1954</v>
      </c>
      <c r="K19" s="45" t="str">
        <f>IF(COUNTIF(NSR!AC$16:AC$161,"*"&amp;G19&amp;"*")&gt;0,"○",IF(COUNTIF(NSR!AD$16:AD$161,"*"&amp;SUBSTITUTE(D19," et al.",)&amp;"*"&amp;H19)&gt;0,"△","×"))</f>
        <v>×</v>
      </c>
    </row>
    <row r="20" spans="1:11" ht="12.75">
      <c r="A20" s="34" t="s">
        <v>72</v>
      </c>
      <c r="B20" s="39"/>
      <c r="C20" s="35" t="s">
        <v>64</v>
      </c>
      <c r="D20" s="35" t="s">
        <v>73</v>
      </c>
      <c r="E20" s="38">
        <v>5900000</v>
      </c>
      <c r="F20" s="38">
        <v>14000000</v>
      </c>
      <c r="G20" s="35" t="s">
        <v>1480</v>
      </c>
      <c r="H20" s="39">
        <v>1960</v>
      </c>
      <c r="I20" s="40"/>
      <c r="J20" t="str">
        <f t="shared" si="0"/>
        <v>L.Stewart et al.1960</v>
      </c>
      <c r="K20" s="45" t="str">
        <f>IF(COUNTIF(NSR!AC$16:AC$161,"*"&amp;G20&amp;"*")&gt;0,"○",IF(COUNTIF(NSR!AD$16:AD$161,"*"&amp;SUBSTITUTE(D20," et al.",)&amp;"*"&amp;H20)&gt;0,"△","×"))</f>
        <v>×</v>
      </c>
    </row>
    <row r="21" spans="1:11" ht="12.75">
      <c r="A21" s="34" t="s">
        <v>74</v>
      </c>
      <c r="B21" s="39"/>
      <c r="C21" s="35" t="s">
        <v>64</v>
      </c>
      <c r="D21" s="35" t="s">
        <v>75</v>
      </c>
      <c r="E21" s="38">
        <v>360000</v>
      </c>
      <c r="F21" s="38">
        <v>1000000</v>
      </c>
      <c r="G21" s="35" t="s">
        <v>1481</v>
      </c>
      <c r="H21" s="39">
        <v>2005</v>
      </c>
      <c r="I21" s="40"/>
      <c r="J21" t="str">
        <f t="shared" si="0"/>
        <v>H.Erramli et al.2005</v>
      </c>
      <c r="K21" s="45" t="str">
        <f>IF(COUNTIF(NSR!AC$16:AC$161,"*"&amp;G21&amp;"*")&gt;0,"○",IF(COUNTIF(NSR!AD$16:AD$161,"*"&amp;SUBSTITUTE(D21," et al.",)&amp;"*"&amp;H21)&gt;0,"△","×"))</f>
        <v>×</v>
      </c>
    </row>
    <row r="22" spans="1:11" ht="12.75">
      <c r="A22" s="34" t="s">
        <v>76</v>
      </c>
      <c r="B22" s="39"/>
      <c r="C22" s="35" t="s">
        <v>64</v>
      </c>
      <c r="D22" s="35" t="s">
        <v>77</v>
      </c>
      <c r="E22" s="38">
        <v>220000</v>
      </c>
      <c r="F22" s="38">
        <v>1000000</v>
      </c>
      <c r="G22" s="35" t="s">
        <v>1482</v>
      </c>
      <c r="H22" s="39">
        <v>1977</v>
      </c>
      <c r="I22" s="40"/>
      <c r="J22" t="str">
        <f t="shared" si="0"/>
        <v>Li Zhichang et al.1977</v>
      </c>
      <c r="K22" s="45" t="str">
        <f>IF(COUNTIF(NSR!AC$16:AC$161,"*"&amp;G22&amp;"*")&gt;0,"○",IF(COUNTIF(NSR!AD$16:AD$161,"*"&amp;SUBSTITUTE(D22," et al.",)&amp;"*"&amp;H22)&gt;0,"△","×"))</f>
        <v>×</v>
      </c>
    </row>
    <row r="23" spans="1:11" ht="12.75">
      <c r="A23" s="34" t="s">
        <v>78</v>
      </c>
      <c r="B23" s="39"/>
      <c r="C23" s="35" t="s">
        <v>64</v>
      </c>
      <c r="D23" s="35" t="s">
        <v>79</v>
      </c>
      <c r="E23" s="38">
        <v>15000000</v>
      </c>
      <c r="F23" s="38">
        <v>40000000</v>
      </c>
      <c r="G23" s="35" t="s">
        <v>1483</v>
      </c>
      <c r="H23" s="39">
        <v>1981</v>
      </c>
      <c r="I23" s="40"/>
      <c r="J23" t="str">
        <f t="shared" si="0"/>
        <v>R.Roy et al.1981</v>
      </c>
      <c r="K23" s="45" t="str">
        <f>IF(COUNTIF(NSR!AC$16:AC$161,"*"&amp;G23&amp;"*")&gt;0,"○",IF(COUNTIF(NSR!AD$16:AD$161,"*"&amp;SUBSTITUTE(D23," et al.",)&amp;"*"&amp;H23)&gt;0,"△","×"))</f>
        <v>○</v>
      </c>
    </row>
    <row r="24" spans="1:11" ht="12.75">
      <c r="A24" s="34" t="s">
        <v>80</v>
      </c>
      <c r="B24" s="39"/>
      <c r="C24" s="35" t="s">
        <v>81</v>
      </c>
      <c r="D24" s="35" t="s">
        <v>82</v>
      </c>
      <c r="E24" s="38">
        <v>0</v>
      </c>
      <c r="F24" s="38">
        <v>0</v>
      </c>
      <c r="G24" s="35" t="s">
        <v>1484</v>
      </c>
      <c r="H24" s="39">
        <v>1972</v>
      </c>
      <c r="I24" s="40"/>
      <c r="J24" t="str">
        <f t="shared" si="0"/>
        <v>B.H.Duane1972</v>
      </c>
      <c r="K24" s="45" t="str">
        <f>IF(COUNTIF(NSR!AC$16:AC$161,"*"&amp;G24&amp;"*")&gt;0,"○",IF(COUNTIF(NSR!AD$16:AD$161,"*"&amp;SUBSTITUTE(D24," et al.",)&amp;"*"&amp;H24)&gt;0,"△","×"))</f>
        <v>×</v>
      </c>
    </row>
    <row r="25" spans="1:10" ht="12">
      <c r="A25" s="34"/>
      <c r="B25" s="35"/>
      <c r="C25" s="35"/>
      <c r="D25" s="35"/>
      <c r="E25" s="36"/>
      <c r="F25" s="36"/>
      <c r="G25" s="35"/>
      <c r="H25" s="35"/>
      <c r="I25" s="37"/>
      <c r="J25">
        <f t="shared" si="0"/>
      </c>
    </row>
    <row r="26" spans="1:11" ht="12.75">
      <c r="A26" s="34" t="s">
        <v>83</v>
      </c>
      <c r="B26" s="39"/>
      <c r="C26" s="35" t="s">
        <v>84</v>
      </c>
      <c r="D26" s="35" t="s">
        <v>85</v>
      </c>
      <c r="E26" s="38">
        <v>460000</v>
      </c>
      <c r="F26" s="38">
        <v>1100000</v>
      </c>
      <c r="G26" s="35" t="s">
        <v>1485</v>
      </c>
      <c r="H26" s="39">
        <v>1963</v>
      </c>
      <c r="I26" s="40"/>
      <c r="J26" t="str">
        <f t="shared" si="0"/>
        <v>B.Kuhn et al.1963</v>
      </c>
      <c r="K26" s="45" t="str">
        <f>IF(COUNTIF(NSR!AC$163:AC$174,"*"&amp;G26&amp;"*")&gt;0,"○",IF(COUNTIF(NSR!AD$163:AD$174,"*"&amp;SUBSTITUTE(D26," et al.",)&amp;"*"&amp;H26)&gt;0,"△","×"))</f>
        <v>×</v>
      </c>
    </row>
    <row r="27" spans="1:11" ht="12.75">
      <c r="A27" s="34" t="s">
        <v>86</v>
      </c>
      <c r="B27" s="39"/>
      <c r="C27" s="35" t="s">
        <v>87</v>
      </c>
      <c r="D27" s="35" t="s">
        <v>82</v>
      </c>
      <c r="E27" s="38">
        <v>0</v>
      </c>
      <c r="F27" s="38">
        <v>0</v>
      </c>
      <c r="G27" s="35" t="s">
        <v>1484</v>
      </c>
      <c r="H27" s="39">
        <v>1972</v>
      </c>
      <c r="I27" s="40"/>
      <c r="J27" t="str">
        <f t="shared" si="0"/>
        <v>B.H.Duane1972</v>
      </c>
      <c r="K27" s="45" t="str">
        <f>IF(COUNTIF(NSR!AC$163:AC$174,"*"&amp;G27&amp;"*")&gt;0,"○",IF(COUNTIF(NSR!AD$163:AD$174,"*"&amp;SUBSTITUTE(D27," et al.",)&amp;"*"&amp;H27)&gt;0,"△","×"))</f>
        <v>×</v>
      </c>
    </row>
    <row r="28" spans="1:10" ht="12">
      <c r="A28" s="34"/>
      <c r="B28" s="35"/>
      <c r="C28" s="35"/>
      <c r="D28" s="35"/>
      <c r="E28" s="36"/>
      <c r="F28" s="36"/>
      <c r="G28" s="35"/>
      <c r="H28" s="35"/>
      <c r="I28" s="37"/>
      <c r="J28">
        <f t="shared" si="0"/>
      </c>
    </row>
    <row r="29" spans="1:11" ht="12.75">
      <c r="A29" s="34" t="s">
        <v>88</v>
      </c>
      <c r="B29" s="39"/>
      <c r="C29" s="35" t="s">
        <v>89</v>
      </c>
      <c r="D29" s="35" t="s">
        <v>90</v>
      </c>
      <c r="E29" s="38">
        <v>0</v>
      </c>
      <c r="F29" s="38">
        <v>0</v>
      </c>
      <c r="G29" s="35" t="s">
        <v>1486</v>
      </c>
      <c r="H29" s="39">
        <v>1983</v>
      </c>
      <c r="I29" s="40"/>
      <c r="J29" t="str">
        <f t="shared" si="0"/>
        <v>H.Volk et al.1983</v>
      </c>
      <c r="K29" s="45" t="str">
        <f>IF(COUNTIF(NSR!AC$224:AC$284,"*"&amp;G29&amp;"*")&gt;0,"○",IF(COUNTIF(NSR!AD$224:AD$284,"*"&amp;SUBSTITUTE(D29," et al.",)&amp;"*"&amp;H29)&gt;0,"△","×"))</f>
        <v>○</v>
      </c>
    </row>
    <row r="30" spans="1:11" ht="12.75">
      <c r="A30" s="34" t="s">
        <v>91</v>
      </c>
      <c r="B30" s="39"/>
      <c r="C30" s="35" t="s">
        <v>92</v>
      </c>
      <c r="D30" s="35" t="s">
        <v>93</v>
      </c>
      <c r="E30" s="38">
        <v>480000</v>
      </c>
      <c r="F30" s="38">
        <v>1300000</v>
      </c>
      <c r="G30" s="35" t="s">
        <v>1487</v>
      </c>
      <c r="H30" s="39">
        <v>1959</v>
      </c>
      <c r="I30" s="40"/>
      <c r="J30" t="str">
        <f t="shared" si="0"/>
        <v>H.D.Holmgren et al.1959</v>
      </c>
      <c r="K30" s="45" t="str">
        <f>IF(COUNTIF(NSR!AC$224:AC$284,"*"&amp;G30&amp;"*")&gt;0,"○",IF(COUNTIF(NSR!AD$224:AD$284,"*"&amp;SUBSTITUTE(D30," et al.",)&amp;"*"&amp;H30)&gt;0,"△","×"))</f>
        <v>×</v>
      </c>
    </row>
    <row r="31" spans="1:11" ht="12.75">
      <c r="A31" s="34" t="s">
        <v>94</v>
      </c>
      <c r="B31" s="39"/>
      <c r="C31" s="35" t="s">
        <v>92</v>
      </c>
      <c r="D31" s="35" t="s">
        <v>95</v>
      </c>
      <c r="E31" s="38">
        <v>160000</v>
      </c>
      <c r="F31" s="38">
        <v>250000</v>
      </c>
      <c r="G31" s="35" t="s">
        <v>1488</v>
      </c>
      <c r="H31" s="39">
        <v>1969</v>
      </c>
      <c r="I31" s="40"/>
      <c r="J31" t="str">
        <f t="shared" si="0"/>
        <v>K.Nagatani et al.1969</v>
      </c>
      <c r="K31" s="45" t="str">
        <f>IF(COUNTIF(NSR!AC$224:AC$284,"*"&amp;G31&amp;"*")&gt;0,"○",IF(COUNTIF(NSR!AD$224:AD$284,"*"&amp;SUBSTITUTE(D31," et al.",)&amp;"*"&amp;H31)&gt;0,"△","×"))</f>
        <v>○</v>
      </c>
    </row>
    <row r="32" spans="1:11" ht="12.75">
      <c r="A32" s="34" t="s">
        <v>96</v>
      </c>
      <c r="B32" s="39"/>
      <c r="C32" s="35" t="s">
        <v>89</v>
      </c>
      <c r="D32" s="35" t="s">
        <v>97</v>
      </c>
      <c r="E32" s="38">
        <v>110000</v>
      </c>
      <c r="F32" s="38">
        <v>1300000</v>
      </c>
      <c r="G32" s="35" t="s">
        <v>1489</v>
      </c>
      <c r="H32" s="39">
        <v>1982</v>
      </c>
      <c r="I32" s="40"/>
      <c r="J32" t="str">
        <f t="shared" si="0"/>
        <v>H.Krawinkel et al.1982</v>
      </c>
      <c r="K32" s="45" t="str">
        <f>IF(COUNTIF(NSR!AC$224:AC$284,"*"&amp;G32&amp;"*")&gt;0,"○",IF(COUNTIF(NSR!AD$224:AD$284,"*"&amp;SUBSTITUTE(D32," et al.",)&amp;"*"&amp;H32)&gt;0,"△","×"))</f>
        <v>○</v>
      </c>
    </row>
    <row r="33" spans="1:11" ht="12.75">
      <c r="A33" s="34" t="s">
        <v>98</v>
      </c>
      <c r="B33" s="39"/>
      <c r="C33" s="35" t="s">
        <v>92</v>
      </c>
      <c r="D33" s="35" t="s">
        <v>99</v>
      </c>
      <c r="E33" s="38">
        <v>900000</v>
      </c>
      <c r="F33" s="38">
        <v>900000</v>
      </c>
      <c r="G33" s="35" t="s">
        <v>1490</v>
      </c>
      <c r="H33" s="39">
        <v>1983</v>
      </c>
      <c r="I33" s="40"/>
      <c r="J33" t="str">
        <f t="shared" si="0"/>
        <v>R.G.H.Robertson et al.1983</v>
      </c>
      <c r="K33" s="45" t="str">
        <f>IF(COUNTIF(NSR!AC$224:AC$284,"*"&amp;G33&amp;"*")&gt;0,"○",IF(COUNTIF(NSR!AD$224:AD$284,"*"&amp;SUBSTITUTE(D33," et al.",)&amp;"*"&amp;H33)&gt;0,"△","×"))</f>
        <v>○</v>
      </c>
    </row>
    <row r="34" spans="1:11" ht="12.75">
      <c r="A34" s="34" t="s">
        <v>100</v>
      </c>
      <c r="B34" s="39"/>
      <c r="C34" s="35" t="s">
        <v>92</v>
      </c>
      <c r="D34" s="35" t="s">
        <v>101</v>
      </c>
      <c r="E34" s="38">
        <v>190000</v>
      </c>
      <c r="F34" s="38">
        <v>2500000</v>
      </c>
      <c r="G34" s="35" t="s">
        <v>1491</v>
      </c>
      <c r="H34" s="39">
        <v>1963</v>
      </c>
      <c r="I34" s="40"/>
      <c r="J34" t="str">
        <f t="shared" si="0"/>
        <v>P.D.Parker et al.1963</v>
      </c>
      <c r="K34" s="45" t="str">
        <f>IF(COUNTIF(NSR!AC$224:AC$284,"*"&amp;G34&amp;"*")&gt;0,"○",IF(COUNTIF(NSR!AD$224:AD$284,"*"&amp;SUBSTITUTE(D34," et al.",)&amp;"*"&amp;H34)&gt;0,"△","×"))</f>
        <v>×</v>
      </c>
    </row>
    <row r="35" spans="1:11" ht="12.75">
      <c r="A35" s="34" t="s">
        <v>102</v>
      </c>
      <c r="B35" s="39"/>
      <c r="C35" s="35" t="s">
        <v>92</v>
      </c>
      <c r="D35" s="35" t="s">
        <v>103</v>
      </c>
      <c r="E35" s="38">
        <v>440000</v>
      </c>
      <c r="F35" s="38">
        <v>660000</v>
      </c>
      <c r="G35" s="35" t="s">
        <v>1492</v>
      </c>
      <c r="H35" s="39">
        <v>1988</v>
      </c>
      <c r="I35" s="40"/>
      <c r="J35" t="str">
        <f t="shared" si="0"/>
        <v>M.Hilgemeier et al.1988</v>
      </c>
      <c r="K35" s="45" t="str">
        <f>IF(COUNTIF(NSR!AC$224:AC$284,"*"&amp;G35&amp;"*")&gt;0,"○",IF(COUNTIF(NSR!AD$224:AD$284,"*"&amp;SUBSTITUTE(D35," et al.",)&amp;"*"&amp;H35)&gt;0,"△","×"))</f>
        <v>○</v>
      </c>
    </row>
    <row r="36" spans="1:11" ht="12.75">
      <c r="A36" s="34" t="s">
        <v>104</v>
      </c>
      <c r="B36" s="39"/>
      <c r="C36" s="35" t="s">
        <v>92</v>
      </c>
      <c r="D36" s="35" t="s">
        <v>105</v>
      </c>
      <c r="E36" s="38">
        <v>180000</v>
      </c>
      <c r="F36" s="38">
        <v>390000</v>
      </c>
      <c r="G36" s="35" t="s">
        <v>106</v>
      </c>
      <c r="H36" s="39">
        <v>1969</v>
      </c>
      <c r="I36" s="40"/>
      <c r="J36" t="str">
        <f t="shared" si="0"/>
        <v>P.D.Parker1969</v>
      </c>
      <c r="K36" s="45" t="str">
        <f>IF(COUNTIF(NSR!AC$224:AC$284,"*"&amp;G36&amp;"*")&gt;0,"○",IF(COUNTIF(NSR!AD$224:AD$284,"*"&amp;SUBSTITUTE(D36," et al.",)&amp;"*"&amp;H36)&gt;0,"△","×"))</f>
        <v>×</v>
      </c>
    </row>
    <row r="37" spans="1:11" ht="12.75">
      <c r="A37" s="34" t="s">
        <v>107</v>
      </c>
      <c r="B37" s="39"/>
      <c r="C37" s="35" t="s">
        <v>108</v>
      </c>
      <c r="D37" s="35" t="s">
        <v>109</v>
      </c>
      <c r="E37" s="38">
        <v>170000</v>
      </c>
      <c r="F37" s="38">
        <v>1200000</v>
      </c>
      <c r="G37" s="35" t="s">
        <v>1493</v>
      </c>
      <c r="H37" s="39">
        <v>1984</v>
      </c>
      <c r="I37" s="40"/>
      <c r="J37" t="str">
        <f t="shared" si="0"/>
        <v>J.L.Osborne et al.1984</v>
      </c>
      <c r="K37" s="45" t="str">
        <f>IF(COUNTIF(NSR!AC$224:AC$284,"*"&amp;G37&amp;"*")&gt;0,"○",IF(COUNTIF(NSR!AD$224:AD$284,"*"&amp;SUBSTITUTE(D37," et al.",)&amp;"*"&amp;H37)&gt;0,"△","×"))</f>
        <v>○</v>
      </c>
    </row>
    <row r="38" spans="1:11" ht="12.75">
      <c r="A38" s="34" t="s">
        <v>110</v>
      </c>
      <c r="B38" s="39"/>
      <c r="C38" s="35" t="s">
        <v>108</v>
      </c>
      <c r="D38" s="35" t="s">
        <v>109</v>
      </c>
      <c r="E38" s="38">
        <v>950000</v>
      </c>
      <c r="F38" s="38">
        <v>1300000</v>
      </c>
      <c r="G38" s="35" t="s">
        <v>1493</v>
      </c>
      <c r="H38" s="39">
        <v>1984</v>
      </c>
      <c r="I38" s="40"/>
      <c r="J38" t="str">
        <f t="shared" si="0"/>
        <v>J.L.Osborne et al.1984</v>
      </c>
      <c r="K38" s="45" t="str">
        <f>IF(COUNTIF(NSR!AC$224:AC$284,"*"&amp;G38&amp;"*")&gt;0,"○",IF(COUNTIF(NSR!AD$224:AD$284,"*"&amp;SUBSTITUTE(D38," et al.",)&amp;"*"&amp;H38)&gt;0,"△","×"))</f>
        <v>○</v>
      </c>
    </row>
    <row r="39" spans="1:11" ht="12.75">
      <c r="A39" s="34" t="s">
        <v>111</v>
      </c>
      <c r="B39" s="39"/>
      <c r="C39" s="35" t="s">
        <v>112</v>
      </c>
      <c r="D39" s="35" t="s">
        <v>109</v>
      </c>
      <c r="E39" s="38">
        <v>170000</v>
      </c>
      <c r="F39" s="38">
        <v>1200000</v>
      </c>
      <c r="G39" s="35" t="s">
        <v>1493</v>
      </c>
      <c r="H39" s="39">
        <v>1984</v>
      </c>
      <c r="I39" s="40"/>
      <c r="J39" t="str">
        <f t="shared" si="0"/>
        <v>J.L.Osborne et al.1984</v>
      </c>
      <c r="K39" s="45" t="str">
        <f>IF(COUNTIF(NSR!AC$224:AC$284,"*"&amp;G39&amp;"*")&gt;0,"○",IF(COUNTIF(NSR!AD$224:AD$284,"*"&amp;SUBSTITUTE(D39," et al.",)&amp;"*"&amp;H39)&gt;0,"△","×"))</f>
        <v>○</v>
      </c>
    </row>
    <row r="40" spans="1:11" ht="12.75">
      <c r="A40" s="34" t="s">
        <v>113</v>
      </c>
      <c r="B40" s="39">
        <v>1</v>
      </c>
      <c r="C40" s="35" t="s">
        <v>114</v>
      </c>
      <c r="D40" s="35" t="s">
        <v>115</v>
      </c>
      <c r="E40" s="38">
        <v>93000</v>
      </c>
      <c r="F40" s="38">
        <v>170000</v>
      </c>
      <c r="G40" s="35" t="s">
        <v>1494</v>
      </c>
      <c r="H40" s="39">
        <v>2007</v>
      </c>
      <c r="I40" s="40"/>
      <c r="J40" t="str">
        <f t="shared" si="0"/>
        <v>F.Confortola et al.2007</v>
      </c>
      <c r="K40" s="45" t="str">
        <f>IF(COUNTIF(NSR!AC$224:AC$284,"*"&amp;G40&amp;"*")&gt;0,"○",IF(COUNTIF(NSR!AD$224:AD$284,"*"&amp;SUBSTITUTE(D40," et al.",)&amp;"*"&amp;H40)&gt;0,"△","×"))</f>
        <v>○</v>
      </c>
    </row>
    <row r="41" spans="1:11" ht="12.75">
      <c r="A41" s="34" t="s">
        <v>113</v>
      </c>
      <c r="B41" s="39">
        <v>2</v>
      </c>
      <c r="C41" s="35" t="s">
        <v>116</v>
      </c>
      <c r="D41" s="35" t="s">
        <v>115</v>
      </c>
      <c r="E41" s="38">
        <v>93000</v>
      </c>
      <c r="F41" s="38">
        <v>170000</v>
      </c>
      <c r="G41" s="35" t="s">
        <v>1494</v>
      </c>
      <c r="H41" s="39">
        <v>2007</v>
      </c>
      <c r="I41" s="40"/>
      <c r="J41" t="str">
        <f t="shared" si="0"/>
        <v>F.Confortola et al.2007</v>
      </c>
      <c r="K41" s="45" t="str">
        <f>IF(COUNTIF(NSR!AC$224:AC$284,"*"&amp;G41&amp;"*")&gt;0,"○",IF(COUNTIF(NSR!AD$224:AD$284,"*"&amp;SUBSTITUTE(D41," et al.",)&amp;"*"&amp;H41)&gt;0,"△","×"))</f>
        <v>○</v>
      </c>
    </row>
    <row r="42" spans="1:11" ht="12.75">
      <c r="A42" s="34" t="s">
        <v>117</v>
      </c>
      <c r="B42" s="39">
        <v>1</v>
      </c>
      <c r="C42" s="35" t="s">
        <v>114</v>
      </c>
      <c r="D42" s="35" t="s">
        <v>118</v>
      </c>
      <c r="E42" s="38">
        <v>130000</v>
      </c>
      <c r="F42" s="38">
        <v>170000</v>
      </c>
      <c r="G42" s="35" t="s">
        <v>1495</v>
      </c>
      <c r="H42" s="39">
        <v>2006</v>
      </c>
      <c r="I42" s="40"/>
      <c r="J42" t="str">
        <f t="shared" si="0"/>
        <v>D.Bemmerer et al.2006</v>
      </c>
      <c r="K42" s="45" t="str">
        <f>IF(COUNTIF(NSR!AC$224:AC$284,"*"&amp;G42&amp;"*")&gt;0,"○",IF(COUNTIF(NSR!AD$224:AD$284,"*"&amp;SUBSTITUTE(D42," et al.",)&amp;"*"&amp;H42)&gt;0,"△","×"))</f>
        <v>○</v>
      </c>
    </row>
    <row r="43" spans="1:11" ht="12.75">
      <c r="A43" s="34" t="s">
        <v>117</v>
      </c>
      <c r="B43" s="39">
        <v>2</v>
      </c>
      <c r="C43" s="35" t="s">
        <v>116</v>
      </c>
      <c r="D43" s="35" t="s">
        <v>118</v>
      </c>
      <c r="E43" s="38">
        <v>130000</v>
      </c>
      <c r="F43" s="38">
        <v>170000</v>
      </c>
      <c r="G43" s="35" t="s">
        <v>1495</v>
      </c>
      <c r="H43" s="39">
        <v>2006</v>
      </c>
      <c r="I43" s="40"/>
      <c r="J43" t="str">
        <f t="shared" si="0"/>
        <v>D.Bemmerer et al.2006</v>
      </c>
      <c r="K43" s="45" t="str">
        <f>IF(COUNTIF(NSR!AC$224:AC$284,"*"&amp;G43&amp;"*")&gt;0,"○",IF(COUNTIF(NSR!AD$224:AD$284,"*"&amp;SUBSTITUTE(D43," et al.",)&amp;"*"&amp;H43)&gt;0,"△","×"))</f>
        <v>○</v>
      </c>
    </row>
    <row r="44" spans="1:11" ht="12.75">
      <c r="A44" s="34" t="s">
        <v>119</v>
      </c>
      <c r="B44" s="39">
        <v>1</v>
      </c>
      <c r="C44" s="35" t="s">
        <v>114</v>
      </c>
      <c r="D44" s="35" t="s">
        <v>120</v>
      </c>
      <c r="E44" s="38">
        <v>110000</v>
      </c>
      <c r="F44" s="38">
        <v>110000</v>
      </c>
      <c r="G44" s="35" t="s">
        <v>1496</v>
      </c>
      <c r="H44" s="39">
        <v>2007</v>
      </c>
      <c r="I44" s="40"/>
      <c r="J44" t="str">
        <f t="shared" si="0"/>
        <v>Gy.Gyuerky et al.2007</v>
      </c>
      <c r="K44" s="45" t="str">
        <f>IF(COUNTIF(NSR!AC$224:AC$284,"*"&amp;G44&amp;"*")&gt;0,"○",IF(COUNTIF(NSR!AD$224:AD$284,"*"&amp;SUBSTITUTE(D44," et al.",)&amp;"*"&amp;H44)&gt;0,"△","×"))</f>
        <v>○</v>
      </c>
    </row>
    <row r="45" spans="1:11" ht="12.75">
      <c r="A45" s="34" t="s">
        <v>119</v>
      </c>
      <c r="B45" s="39">
        <v>2</v>
      </c>
      <c r="C45" s="35" t="s">
        <v>116</v>
      </c>
      <c r="D45" s="35" t="s">
        <v>120</v>
      </c>
      <c r="E45" s="38">
        <v>110000</v>
      </c>
      <c r="F45" s="38">
        <v>110000</v>
      </c>
      <c r="G45" s="35" t="s">
        <v>1496</v>
      </c>
      <c r="H45" s="39">
        <v>2007</v>
      </c>
      <c r="I45" s="40"/>
      <c r="J45" t="str">
        <f t="shared" si="0"/>
        <v>Gy.Gyuerky et al.2007</v>
      </c>
      <c r="K45" s="45" t="str">
        <f>IF(COUNTIF(NSR!AC$224:AC$284,"*"&amp;G45&amp;"*")&gt;0,"○",IF(COUNTIF(NSR!AD$224:AD$284,"*"&amp;SUBSTITUTE(D45," et al.",)&amp;"*"&amp;H45)&gt;0,"△","×"))</f>
        <v>○</v>
      </c>
    </row>
    <row r="46" spans="1:11" ht="12.75">
      <c r="A46" s="34" t="s">
        <v>121</v>
      </c>
      <c r="B46" s="39"/>
      <c r="C46" s="35" t="s">
        <v>122</v>
      </c>
      <c r="D46" s="35" t="s">
        <v>123</v>
      </c>
      <c r="E46" s="38">
        <v>1300000</v>
      </c>
      <c r="F46" s="38">
        <v>1300000</v>
      </c>
      <c r="G46" s="35" t="s">
        <v>1497</v>
      </c>
      <c r="H46" s="39">
        <v>1984</v>
      </c>
      <c r="I46" s="40"/>
      <c r="J46" t="str">
        <f t="shared" si="0"/>
        <v>T.K.Alexander et al.1984</v>
      </c>
      <c r="K46" s="45" t="str">
        <f>IF(COUNTIF(NSR!AC$224:AC$284,"*"&amp;G46&amp;"*")&gt;0,"○",IF(COUNTIF(NSR!AD$224:AD$284,"*"&amp;SUBSTITUTE(D46," et al.",)&amp;"*"&amp;H46)&gt;0,"△","×"))</f>
        <v>○</v>
      </c>
    </row>
    <row r="47" spans="1:10" ht="12">
      <c r="A47" s="34"/>
      <c r="B47" s="35"/>
      <c r="C47" s="35"/>
      <c r="D47" s="35"/>
      <c r="E47" s="36"/>
      <c r="F47" s="36"/>
      <c r="G47" s="35"/>
      <c r="H47" s="35"/>
      <c r="I47" s="37"/>
      <c r="J47">
        <f t="shared" si="0"/>
      </c>
    </row>
    <row r="48" spans="1:11" ht="12.75">
      <c r="A48" s="34" t="s">
        <v>124</v>
      </c>
      <c r="B48" s="39"/>
      <c r="C48" s="35" t="s">
        <v>125</v>
      </c>
      <c r="D48" s="35" t="s">
        <v>126</v>
      </c>
      <c r="E48" s="38">
        <v>13000000</v>
      </c>
      <c r="F48" s="38">
        <v>16000000</v>
      </c>
      <c r="G48" s="35" t="s">
        <v>127</v>
      </c>
      <c r="H48" s="39">
        <v>1982</v>
      </c>
      <c r="I48" s="40"/>
      <c r="J48" t="str">
        <f t="shared" si="0"/>
        <v>M.Drosg et al.1982</v>
      </c>
      <c r="K48" s="45" t="str">
        <f>IF(COUNTIF(NSR!AC$286:AC$287,"*"&amp;G48&amp;"*")&gt;0,"○",IF(COUNTIF(NSR!AD$286:AD$287,"*"&amp;SUBSTITUTE(D48," et al.",)&amp;"*"&amp;H48)&gt;0,"△","×"))</f>
        <v>×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nrdf</cp:lastModifiedBy>
  <dcterms:modified xsi:type="dcterms:W3CDTF">2009-09-18T01:11:20Z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