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4" activeTab="0"/>
  </bookViews>
  <sheets>
    <sheet name="NSR" sheetId="1" r:id="rId1"/>
    <sheet name="EXFOR" sheetId="2" r:id="rId2"/>
  </sheets>
  <definedNames/>
  <calcPr fullCalcOnLoad="1"/>
</workbook>
</file>

<file path=xl/sharedStrings.xml><?xml version="1.0" encoding="utf-8"?>
<sst xmlns="http://schemas.openxmlformats.org/spreadsheetml/2006/main" count="4583" uniqueCount="1962">
  <si>
    <t>212</t>
  </si>
  <si>
    <t>R.Lappalainen</t>
  </si>
  <si>
    <t>R.Lappalainen, A.Anttila, J.Raisanen</t>
  </si>
  <si>
    <t>Absolute a-Induced Thick-Target Gamma-Ray Yields for the Elemental Analysis of Light Elements</t>
  </si>
  <si>
    <t>(a,ng)</t>
  </si>
  <si>
    <t>1979BU19</t>
  </si>
  <si>
    <t>V.I.Bulanenko</t>
  </si>
  <si>
    <t>Neutron Yields of (a,n) Reaction on Oxygen</t>
  </si>
  <si>
    <t>http://www.springerlink.com/content/k516k23733060853/fulltext.pdf</t>
  </si>
  <si>
    <t>531</t>
  </si>
  <si>
    <t>*ana s(E)</t>
  </si>
  <si>
    <t>1977LI19</t>
  </si>
  <si>
    <t>AKE</t>
  </si>
  <si>
    <t>30</t>
  </si>
  <si>
    <t>59</t>
  </si>
  <si>
    <t>H.Liskien</t>
  </si>
  <si>
    <t>H.Liskien, A.Paulsen</t>
  </si>
  <si>
    <t>Neutron Yields of Light Elements under a-Bombardment</t>
  </si>
  <si>
    <t>1976MC12</t>
  </si>
  <si>
    <t>273</t>
  </si>
  <si>
    <t>477</t>
  </si>
  <si>
    <t>A.B.McDonald, H.B.Mak, H.C.Evans, G.T.Ewan, H.B.Trautvetter</t>
  </si>
  <si>
    <t>Isospin-Forbidden Particle Decays in Light Nuclei (III). Decay Widths of the Lowest T = 3/2 Level of 21Ne</t>
  </si>
  <si>
    <t>http://dx.doi.org/10.1016/0375-9474(76)90605-9</t>
  </si>
  <si>
    <t>*1.86E+06</t>
  </si>
  <si>
    <t>*mes s(En)</t>
  </si>
  <si>
    <t>1974MCZQ</t>
  </si>
  <si>
    <t>CONF Amsterdam(Nucl Structure,Spectrosc)</t>
  </si>
  <si>
    <t>225</t>
  </si>
  <si>
    <t>*mes s(E,En)</t>
  </si>
  <si>
    <t>1974MCZN</t>
  </si>
  <si>
    <t>REPT AECL-4773</t>
  </si>
  <si>
    <t>12</t>
  </si>
  <si>
    <t>*1.8E+06</t>
  </si>
  <si>
    <t>*mes s(E,En,q)</t>
  </si>
  <si>
    <t>1974MCZG</t>
  </si>
  <si>
    <t>REPT AECL-4841</t>
  </si>
  <si>
    <t>*mes s(E;En)</t>
  </si>
  <si>
    <t>1973BAXO</t>
  </si>
  <si>
    <t>ORNL-4844</t>
  </si>
  <si>
    <t>J.K.Bair</t>
  </si>
  <si>
    <t>J.K.Bair, F.X.Haas</t>
  </si>
  <si>
    <t>Total Neutron Yield from the Reactions 13C(a,n)16O and 17, 18O(a,n)20, 21Ne</t>
  </si>
  <si>
    <t>1973BA10</t>
  </si>
  <si>
    <t>7</t>
  </si>
  <si>
    <t>1356</t>
  </si>
  <si>
    <t>http://dx.doi.org/10.1103/PhysRevC.7.1356</t>
  </si>
  <si>
    <t>*0.8E+06</t>
  </si>
  <si>
    <t>*5.3E+06</t>
  </si>
  <si>
    <t>1971HAZV</t>
  </si>
  <si>
    <t>JOUR BAPSA 16 511</t>
  </si>
  <si>
    <t>1971BAZC</t>
  </si>
  <si>
    <t>REPT ORNL 4659</t>
  </si>
  <si>
    <t>*mes s(E),s(E; En, q)</t>
  </si>
  <si>
    <t>1967HA14</t>
  </si>
  <si>
    <t>98</t>
  </si>
  <si>
    <t>25</t>
  </si>
  <si>
    <t>L.F.Hansen</t>
  </si>
  <si>
    <t>L.F.Hansen, J.D.Anderson, J.W.McClure, B.A.Pohl, M.L.Stelts, J.J.Wesolowski, C.Wong</t>
  </si>
  <si>
    <t>The (a,n) Cross Sections on 17O and 18O Between 5 and 12.5 MeV</t>
  </si>
  <si>
    <t>http://dx.doi.org/10.1016/0375-9474(67)90895-0</t>
  </si>
  <si>
    <t>18O(n,γ)19O</t>
  </si>
  <si>
    <t>*mes sg</t>
  </si>
  <si>
    <t>2008OH05</t>
  </si>
  <si>
    <t>051303</t>
  </si>
  <si>
    <t>T.Ohsaki</t>
  </si>
  <si>
    <t>T.Ohsaki, M.Igashira, Y.Nagai, M.Segawa, K.Muto</t>
  </si>
  <si>
    <t>Role of multiparticle-multihole states of 18,19O in 18O(n,g)19O reactions at keV energy</t>
  </si>
  <si>
    <t>http://dx.doi.org/10.1103/PhysRevC.77.051303</t>
  </si>
  <si>
    <t>2007NA26</t>
  </si>
  <si>
    <t>051301</t>
  </si>
  <si>
    <t>Y.Nagai, M.Segawa, T.Ohsaki, H.Matsue, K.Muto</t>
  </si>
  <si>
    <t>Role of multiparticle-multihole states in 18,19O in thermal neutron capture of 18O</t>
  </si>
  <si>
    <t>http://dx.doi.org/10.1103/PhysRevC.76.051301</t>
  </si>
  <si>
    <t>*stellar</t>
  </si>
  <si>
    <t>1999HE33</t>
  </si>
  <si>
    <t>064614</t>
  </si>
  <si>
    <t>H.Herndl</t>
  </si>
  <si>
    <t>H.Herndl, R.Hofinger, J.Jank, H.Oberhummer, J.Gorres, M.Wiescher, F.-K.Thielemann, B.A.Brown</t>
  </si>
  <si>
    <t>Reaction Rates for Neutron Capture Reactions to C, N, and O Isotopes to the Neutron Rich Side of Stability</t>
  </si>
  <si>
    <t>http://dx.doi.org/10.1103/PhysRevC.60.064614</t>
  </si>
  <si>
    <t>1997NAZZ</t>
  </si>
  <si>
    <t>501</t>
  </si>
  <si>
    <t>Y.Nagai, T.Shima, T.Kikuchi, T.Kii, T.Kobayashi, F.Okazaki, T.Baba, K.Takaoka, S.Naito, A.Tomyo, M.Igashira, T.Ohsaki, S.Ishikawa</t>
  </si>
  <si>
    <t>Nuclear Astrophysics Studied by Neutron Capture Reaction of Light Nuclei</t>
  </si>
  <si>
    <t>*2.5E+04</t>
  </si>
  <si>
    <t>*3.7E+05</t>
  </si>
  <si>
    <t>1996ME01</t>
  </si>
  <si>
    <t>J.Meissner</t>
  </si>
  <si>
    <t>J.Meissner, H.Schatz, J.Gorres, H.Herndl, M.Wiescher, H.Beer, F.Kappeler</t>
  </si>
  <si>
    <t>Neutron Capture Cross Section of 18O and Its Astrophysical Implications</t>
  </si>
  <si>
    <t>http://dx.doi.org/10.1103/PhysRevC.53.459</t>
  </si>
  <si>
    <t>1994BE29</t>
  </si>
  <si>
    <t>629</t>
  </si>
  <si>
    <t>H.Beer</t>
  </si>
  <si>
    <t>Neutron Capture Rates of Light Isotopes for Inhomogeneous Big Bang Nucleosynthesis</t>
  </si>
  <si>
    <t>http://th-www.if.uj.edu.pl/acta/vol25/pdf/v25p0629.pdf</t>
  </si>
  <si>
    <t>*reactor spectrum</t>
  </si>
  <si>
    <t>1971BLZR</t>
  </si>
  <si>
    <t>REPT EANDC(OR)-112'L',P11,1/28/72</t>
  </si>
  <si>
    <t>1971BL05</t>
  </si>
  <si>
    <t>JIN</t>
  </si>
  <si>
    <t>1221</t>
  </si>
  <si>
    <t>W.Blaser</t>
  </si>
  <si>
    <t>W.Blaser, A.Wyttenbach, P.Baertschi</t>
  </si>
  <si>
    <t>Reaction Cross-Section and Resonance Integral for 18O(n,g)19O</t>
  </si>
  <si>
    <t>http://dx.doi.org/10.1016/0022-1902(71)80415-3</t>
  </si>
  <si>
    <t>18O(p,γ)19F</t>
  </si>
  <si>
    <t>*3.4E+06</t>
  </si>
  <si>
    <t>2000GR05</t>
  </si>
  <si>
    <t>161-163</t>
  </si>
  <si>
    <t>269</t>
  </si>
  <si>
    <t>D.Grambole</t>
  </si>
  <si>
    <t>D.Grambole, C.Neelmeijer, K.Noll, F.Herrmann</t>
  </si>
  <si>
    <t>19F(p,p'g)19F and 18O(p,g)19F Gamma-Ray Interferences Studied on Liquids</t>
  </si>
  <si>
    <t>http://dx.doi.org/10.1016/S0168-583X(99)00827-7</t>
  </si>
  <si>
    <t>1990VO06</t>
  </si>
  <si>
    <t>753</t>
  </si>
  <si>
    <t>1990</t>
  </si>
  <si>
    <t>R.B.Vogelaar</t>
  </si>
  <si>
    <t>R.B.Vogelaar, T.R.Wang, S.E.Kellogg, R.W.Kavanagh</t>
  </si>
  <si>
    <t>Low-Energy Reaction Yields for 18O(p,g) and 18O(a,g)</t>
  </si>
  <si>
    <t>http://dx.doi.org/10.1103/PhysRevC.42.753</t>
  </si>
  <si>
    <t>1984CA02</t>
  </si>
  <si>
    <t>62</t>
  </si>
  <si>
    <t>115</t>
  </si>
  <si>
    <t>J.A.Cameron</t>
  </si>
  <si>
    <t>Attribution of Spins of Proton Capture Resonances from Gamma Decay Branching</t>
  </si>
  <si>
    <t>*2.2E+06</t>
  </si>
  <si>
    <t>1980WI17</t>
  </si>
  <si>
    <t>349</t>
  </si>
  <si>
    <t>M.Wiescher, H.W.Becker, J.Gorres, K.-U.Kettner, H.P.Trautvetter, W.E.Kieser, C.Rolfs, R.E.Azuma, K.P.Jackson, J.W.Hammer</t>
  </si>
  <si>
    <t>Nuclear and Astrophysical Aspects of 18O(p,g)19F</t>
  </si>
  <si>
    <t>http://dx.doi.org/10.1016/0375-9474(80)90451-0</t>
  </si>
  <si>
    <t>*3.5E+06</t>
  </si>
  <si>
    <t>1978DI13</t>
  </si>
  <si>
    <t>AUJ</t>
  </si>
  <si>
    <t>31</t>
  </si>
  <si>
    <t>267</t>
  </si>
  <si>
    <t>G.U.Din</t>
  </si>
  <si>
    <t>16O(p,g)19F and 18O(p,p'g)18O Reactions below 3.50 MeV</t>
  </si>
  <si>
    <t>http://articles.adsabs.harvard.edu/cgi-bin/nph-iarticle_query?1978AuJPh..31..267D&amp;defaultprint=YES&amp;page_ind=0&amp;filetype=.pdf</t>
  </si>
  <si>
    <t>*2.26E+06</t>
  </si>
  <si>
    <t>1971WO12</t>
  </si>
  <si>
    <t>Particles and Nuclei</t>
  </si>
  <si>
    <t>168</t>
  </si>
  <si>
    <t>M.R.Wormald</t>
  </si>
  <si>
    <t>M.R.Wormald, I.F.Wright</t>
  </si>
  <si>
    <t>Large g-Ray and a-Particle Reduced Widths of the 2260 keV 18O + p Resonance</t>
  </si>
  <si>
    <t>1971ANZM</t>
  </si>
  <si>
    <t>REPT ANU-P-513</t>
  </si>
  <si>
    <t>18O(p,α)15N</t>
  </si>
  <si>
    <t>*1.52E+05</t>
  </si>
  <si>
    <t>1996MI28</t>
  </si>
  <si>
    <t>108</t>
  </si>
  <si>
    <t>R.W.Michelmann</t>
  </si>
  <si>
    <t>R.W.Michelmann, H.Baumann, A.Markwitz, J.D.Meyer, K.Bethge</t>
  </si>
  <si>
    <t>Investigation of Ultra Thin SiN(x)O(y) Layers Produced by Low-Energy Ion Implantation with NRA and Channeling-RBS</t>
  </si>
  <si>
    <t>http://dx.doi.org/10.1016/0168-583X(95)01047-5</t>
  </si>
  <si>
    <t>*8.3E+05</t>
  </si>
  <si>
    <t>1994WI14</t>
  </si>
  <si>
    <t>352</t>
  </si>
  <si>
    <t>L.S.Wielunski</t>
  </si>
  <si>
    <t>L.S.Wielunski, L.Wieczorek</t>
  </si>
  <si>
    <t>Detection of Submonolayer 18O on a Gold Surface by Nuclear Reaction Analysis</t>
  </si>
  <si>
    <t>http://dx.doi.org/10.1016/0168-583X(94)95843-2</t>
  </si>
  <si>
    <t>*6.2E+05</t>
  </si>
  <si>
    <t>*6.4E+05</t>
  </si>
  <si>
    <t>1994LO16</t>
  </si>
  <si>
    <t>462</t>
  </si>
  <si>
    <t>J.G.Lopez</t>
  </si>
  <si>
    <t>J.G.Lopez, J.C.C.Wong, C.Ortega, J.Siejka, I.Trimaille, A.Sacuto, G.Linker, O.Meyer</t>
  </si>
  <si>
    <t>Combination of IBA Techniques and Raman Spectroscopy to Study Defects in 18O Labelled YBaCuO Thin Films</t>
  </si>
  <si>
    <t>http://dx.doi.org/10.1016/0168-583X(94)95864-5</t>
  </si>
  <si>
    <t>1994BA87</t>
  </si>
  <si>
    <t>572</t>
  </si>
  <si>
    <t>G.Battistig</t>
  </si>
  <si>
    <t>G.Battistig, G.Amsel, E.d'Artemare, A.L'Hoir</t>
  </si>
  <si>
    <t>Multiple Scattering Induced Resolution Limits in Grazing Incidence Resonance Depth Profiling</t>
  </si>
  <si>
    <t>http://dx.doi.org/10.1016/0168-583X(94)95885-8</t>
  </si>
  <si>
    <t>1994BA86</t>
  </si>
  <si>
    <t>326</t>
  </si>
  <si>
    <t>G.Battistig, G.Amsel, I.Trimaille, J.-J.Ganem, S.Rigo, F.C.Stedile, I.J.R.Baumvol, W.H.Schulte, H.W.Becker</t>
  </si>
  <si>
    <t>High Resolution Low Energy Resonance Depth Profiling of 18O in Near Surface Isotopic Tracing Studies</t>
  </si>
  <si>
    <t>http://dx.doi.org/10.1016/0168-583X(94)95837-8</t>
  </si>
  <si>
    <t>*6.55E+05</t>
  </si>
  <si>
    <t>1992WO05</t>
  </si>
  <si>
    <t>64</t>
  </si>
  <si>
    <t>179</t>
  </si>
  <si>
    <t>J.C.C.Wong</t>
  </si>
  <si>
    <t>J.C.C.Wong, C.Ortega, J.Siejka, I.Trimaille, A.Sacuto, M.Balkanski, G.Vizkelethy</t>
  </si>
  <si>
    <t>Use of RBS and Raman Spectroscopy to Study Oxygen Mobility in YBaCuO Thin Films by 18O Tracing Experiments</t>
  </si>
  <si>
    <t>http://dx.doi.org/10.1016/0168-583X(92)95461-Y</t>
  </si>
  <si>
    <t>*1.64E+05</t>
  </si>
  <si>
    <t>1992BA23</t>
  </si>
  <si>
    <t>66</t>
  </si>
  <si>
    <t>G.Battistig, G.Amsel, E.d'Artemare, I.Vickridge</t>
  </si>
  <si>
    <t>A Very Narrow Resonance in 18O(p,a)15N Near 150 keV: Application to isotopic tracing. II. High resolution depth profiling of 18O</t>
  </si>
  <si>
    <t>http://dx.doi.org/10.1016/0168-583X(92)96133-J</t>
  </si>
  <si>
    <t>1991BA54</t>
  </si>
  <si>
    <t>369</t>
  </si>
  <si>
    <t>1991</t>
  </si>
  <si>
    <t>A Very Narrow Resonance in 18O(p,a)15N Near 150 keV: Application to isotopic tracing. I. Resonance width measurement</t>
  </si>
  <si>
    <t>http://dx.doi.org/10.1016/0168-583X(91)95308-Z</t>
  </si>
  <si>
    <t>*7.5E+05</t>
  </si>
  <si>
    <t>1990MI15</t>
  </si>
  <si>
    <t>107</t>
  </si>
  <si>
    <t>I.V.Mitchell</t>
  </si>
  <si>
    <t>I.V.Mitchell, G.R.Massoumi, W.N.Lennard, S.Y.Tong, P.F.A.Alkemade, K.Griffiths, S.J.Bushby, P.R.Norton</t>
  </si>
  <si>
    <t>The Determination of Absolute Oxygen Coverage by Nuclear Reaction Analysis</t>
  </si>
  <si>
    <t>http://dx.doi.org/10.1016/0168-583X(90)90795-V</t>
  </si>
  <si>
    <t>1990CH32</t>
  </si>
  <si>
    <t>N.S.Christensen</t>
  </si>
  <si>
    <t>N.S.Christensen, F.Jensen, F.Besenbacher, I.Stensgaard</t>
  </si>
  <si>
    <t>Absolute Calibration of the 18O(p,a0)15N Nuclear Reaction</t>
  </si>
  <si>
    <t>http://dx.doi.org/10.1016/0168-583X(90)90508-R</t>
  </si>
  <si>
    <t>*1.7E+06</t>
  </si>
  <si>
    <t>*1.775E+06</t>
  </si>
  <si>
    <t>ded,*mes s(q)</t>
  </si>
  <si>
    <t>1988AL35</t>
  </si>
  <si>
    <t>P.F.A.Alkemade</t>
  </si>
  <si>
    <t>P.F.A.Alkemade, C.A.M.Stap, F.H.P.M.Habraken, W.F.van der Weg</t>
  </si>
  <si>
    <t>Calibration of the Cross Section of the 18O(p,a)15N Nuclear Reaction at E(p) = 1700-1775 keV</t>
  </si>
  <si>
    <t>http://dx.doi.org/10.1016/0168-583X(88)90484-3</t>
  </si>
  <si>
    <t>*4.09E+07</t>
  </si>
  <si>
    <t>1987CA15</t>
  </si>
  <si>
    <t>467</t>
  </si>
  <si>
    <t>205</t>
  </si>
  <si>
    <t>J.R.Campbell</t>
  </si>
  <si>
    <t>J.R.Campbell, O.A.Abou-Zeid, W.R.Falk, R.Abegg, S.K.Datta, S.P.Kwan</t>
  </si>
  <si>
    <t>The 18O(p,a)15N Reaction at 40.9 MeV</t>
  </si>
  <si>
    <t>http://dx.doi.org/10.1016/0375-9474(87)90526-4</t>
  </si>
  <si>
    <t>*2.36E+06</t>
  </si>
  <si>
    <t>*2.46E+06</t>
  </si>
  <si>
    <t>*ana s(q)</t>
  </si>
  <si>
    <t>1982ZO02</t>
  </si>
  <si>
    <t>AK</t>
  </si>
  <si>
    <t>24</t>
  </si>
  <si>
    <t>223</t>
  </si>
  <si>
    <t>L.Zolnai</t>
  </si>
  <si>
    <t>Multichannel Multilevel Fitting R-Matrix Program</t>
  </si>
  <si>
    <t>*4.4E+06</t>
  </si>
  <si>
    <t>*5.66E+06</t>
  </si>
  <si>
    <t>1982DI11</t>
  </si>
  <si>
    <t>385</t>
  </si>
  <si>
    <t>256</t>
  </si>
  <si>
    <t>G.U.Din, J.A.Cameron, V.Janzen, R.Schubank</t>
  </si>
  <si>
    <t>Analogue Resonances in 19F</t>
  </si>
  <si>
    <t>http://dx.doi.org/10.1016/0375-9474(82)90171-3</t>
  </si>
  <si>
    <t>*6.6E+06</t>
  </si>
  <si>
    <t>*1.04E+07</t>
  </si>
  <si>
    <t>1979WI09</t>
  </si>
  <si>
    <t>187</t>
  </si>
  <si>
    <t>L.W.J.Wild</t>
  </si>
  <si>
    <t>L.W.J.Wild, B.M.Spicer</t>
  </si>
  <si>
    <t>Partial Wave Analysis of the 18O(p,a0)15N Reaction</t>
  </si>
  <si>
    <t>http://articles.adsabs.harvard.edu/cgi-bin/nph-iarticle_query?1979AuJPh..32..187W&amp;defaultprint=YES&amp;page_ind=0&amp;filetype=.pdf</t>
  </si>
  <si>
    <t>*7.2E+04</t>
  </si>
  <si>
    <t>*9.35E+05</t>
  </si>
  <si>
    <t>1979LO01</t>
  </si>
  <si>
    <t>313</t>
  </si>
  <si>
    <t>346</t>
  </si>
  <si>
    <t>H.Lorenz-Wirzba</t>
  </si>
  <si>
    <t>H.Lorenz-Wirzba, P.Schmalbrock, H.P.Trautvetter, M.Wiescher, C.Rolfs, W.S.Rodney</t>
  </si>
  <si>
    <t>The 18O(p,a)15N Reaction at Stellar Energies</t>
  </si>
  <si>
    <t>http://dx.doi.org/10.1016/0375-9474(79)90505-0</t>
  </si>
  <si>
    <t>*5.6E+06</t>
  </si>
  <si>
    <t>1979DIZZ</t>
  </si>
  <si>
    <t>G.U.Din, J.A.Cameron, R.Schubank, V.Janzen</t>
  </si>
  <si>
    <t>*2.4E+05</t>
  </si>
  <si>
    <t>*7.0E+05</t>
  </si>
  <si>
    <t>*mes s(E,q), ded S</t>
  </si>
  <si>
    <t>1978MA30</t>
  </si>
  <si>
    <t>304</t>
  </si>
  <si>
    <t>H.-B.Mak</t>
  </si>
  <si>
    <t>H.-B.Mak, H.C.Evans, G.T.Ewan, J.D.Macarthur</t>
  </si>
  <si>
    <t>The 18O(p,a)15N Cross Section at Low Energies</t>
  </si>
  <si>
    <t>http://dx.doi.org/10.1016/0375-9474(78)90104-5</t>
  </si>
  <si>
    <t>1978DIZV</t>
  </si>
  <si>
    <t>REPT McMaster Univ,1978 Prog,P53,Din</t>
  </si>
  <si>
    <t>*2.25E+05</t>
  </si>
  <si>
    <t>*6.6E+05</t>
  </si>
  <si>
    <t>1977MAZP</t>
  </si>
  <si>
    <t>JOUR PHCAA 33,No3,9,BD5,Mak</t>
  </si>
  <si>
    <t>*3.8E+06</t>
  </si>
  <si>
    <t>*6.1E+06</t>
  </si>
  <si>
    <t>*mes s(E,q),s(E,Ep',q),s(E,Ea,q)</t>
  </si>
  <si>
    <t>1975AL20</t>
  </si>
  <si>
    <t>248</t>
  </si>
  <si>
    <t>214</t>
  </si>
  <si>
    <t>R.Almanza</t>
  </si>
  <si>
    <t>R.Almanza, G.Murillo, S.E.Darden, S.Sen</t>
  </si>
  <si>
    <t>The Reactions 18O(p,p)18O and 18O(p,p')18O*(1.98 Mev) for E = 3.8-6.1 MeV</t>
  </si>
  <si>
    <t>http://dx.doi.org/10.1016/0375-9474(75)90163-3</t>
  </si>
  <si>
    <t>*7.2E+06</t>
  </si>
  <si>
    <t>*mes s(E,Ea,q)</t>
  </si>
  <si>
    <t>1974WIYO</t>
  </si>
  <si>
    <t>REPT CONF-740218,Paper 63</t>
  </si>
  <si>
    <t>*mes s(E(3He),q),s(Ea,q),s(Ed,q), s(Et,q)</t>
  </si>
  <si>
    <t>1974PI05</t>
  </si>
  <si>
    <t>445</t>
  </si>
  <si>
    <t>M.Pignanelli</t>
  </si>
  <si>
    <t>M.Pignanelli, S.Micheletti, I.Iori, P.Guazzoni, F.G.Resmini, J.L.Escudie</t>
  </si>
  <si>
    <t>Energy Dependence of Two-Nucleon Transfer Reactions on Light Nuclei</t>
  </si>
  <si>
    <t>http://dx.doi.org/10.1103/PhysRevC.10.445</t>
  </si>
  <si>
    <t>*1.39E+06</t>
  </si>
  <si>
    <t>1969SE02</t>
  </si>
  <si>
    <t>AP</t>
  </si>
  <si>
    <t>461</t>
  </si>
  <si>
    <t>D.L.Sellin</t>
  </si>
  <si>
    <t>D.L.Sellin, H.W.Newson, E.G.Bilpuch</t>
  </si>
  <si>
    <t>High Resolution Investigation of Resonances in 19F</t>
  </si>
  <si>
    <t>http://dx.doi.org/10.1016/0003-4916(69)90138-9</t>
  </si>
  <si>
    <t>1969DI07</t>
  </si>
  <si>
    <t>655</t>
  </si>
  <si>
    <t>Proton-Induced Reactions in 18O from 3.00 to 7.00 MeV</t>
  </si>
  <si>
    <t>http://dx.doi.org/10.1016/0375-9474(69)90028-1</t>
  </si>
  <si>
    <t>*5.4E+06</t>
  </si>
  <si>
    <t>1969BE13</t>
  </si>
  <si>
    <t>JPR</t>
  </si>
  <si>
    <t>G.Bergdolt</t>
  </si>
  <si>
    <t>G.Bergdolt, G.Guillaume</t>
  </si>
  <si>
    <t>Courbes d'Excitation des Reactions 18O(p,p1g)18O* et 18O(p,a1,2,3g)15N* de 3,2 a 5,4 MeV</t>
  </si>
  <si>
    <t>*8.5E+06</t>
  </si>
  <si>
    <t>*9.25E+06</t>
  </si>
  <si>
    <t>*mes s(Ea,q(a) = 1800,q(g))</t>
  </si>
  <si>
    <t>1966HA30</t>
  </si>
  <si>
    <t>84</t>
  </si>
  <si>
    <t>683</t>
  </si>
  <si>
    <t>1966</t>
  </si>
  <si>
    <t>O.Hausser</t>
  </si>
  <si>
    <t>O.Hausser, R.D.Gill, J.S.Lopes, H.J.Rose</t>
  </si>
  <si>
    <t>Gamma Rays from Positive Parity States in 15N</t>
  </si>
  <si>
    <t>http://dx.doi.org/10.1016/0029-5582(66)91025-X</t>
  </si>
  <si>
    <t>*8.5E+05</t>
  </si>
  <si>
    <t>mea</t>
  </si>
  <si>
    <t>1964MA25</t>
  </si>
  <si>
    <t>B.S.Madsen</t>
  </si>
  <si>
    <t>B.S.Madsen, M.Vedelsby</t>
  </si>
  <si>
    <t>The Low-Lying Levels of 8Be</t>
  </si>
  <si>
    <t>http://dx.doi.org/10.1016/0029-5582(64)90170-1</t>
  </si>
  <si>
    <t>18O(α,γ)22Ne</t>
  </si>
  <si>
    <t>*4.7E+08</t>
  </si>
  <si>
    <t>*5.66E+08</t>
  </si>
  <si>
    <t>2003GO21</t>
  </si>
  <si>
    <t>718</t>
  </si>
  <si>
    <t>155c</t>
  </si>
  <si>
    <t>J.Gorres</t>
  </si>
  <si>
    <t>J.Gorres, S.Dababneh, A.Couture, M.Heil, F.Kappeler, H.Leiste, M.Lugaro, C.Ugalde, M.Wiescher</t>
  </si>
  <si>
    <t>Nucleosynthesis in TP-AGB Stars and the Production of 19F</t>
  </si>
  <si>
    <t>http://dx.doi.org/10.1016/S0375-9474(03)00707-3</t>
  </si>
  <si>
    <t>*4.7E+05</t>
  </si>
  <si>
    <t>*7.7E+05</t>
  </si>
  <si>
    <t>2003DA19</t>
  </si>
  <si>
    <t>68</t>
  </si>
  <si>
    <t>S.Dababneh</t>
  </si>
  <si>
    <t>S.Dababneh, M.Heil, F.Kappeler, J.Gorres, M.Wiescher, R.Reifarth, H.Leiste</t>
  </si>
  <si>
    <t>Stellar He burning of 18O: A measurement of low-energy resonances and their astrophysical implications</t>
  </si>
  <si>
    <t>http://dx.doi.org/10.1103/PhysRevC.68.025801</t>
  </si>
  <si>
    <t>1988DE37</t>
  </si>
  <si>
    <t>2397</t>
  </si>
  <si>
    <t>Microscopic Investigation of the a + 18O System in a Three-Cluster Model</t>
  </si>
  <si>
    <t>http://dx.doi.org/10.1103/PhysRevC.38.2397</t>
  </si>
  <si>
    <t>1978TR05</t>
  </si>
  <si>
    <t>297</t>
  </si>
  <si>
    <t>489</t>
  </si>
  <si>
    <t>H.P.Trautvetter</t>
  </si>
  <si>
    <t>H.P.Trautvetter, M.Wiescher, K.-U.Kettner, C.Rolfs, J.W.Hammer</t>
  </si>
  <si>
    <t>Helium Burning of 18O</t>
  </si>
  <si>
    <t>http://dx.doi.org/10.1016/0375-9474(78)90156-2</t>
  </si>
  <si>
    <t>*6.5E+05</t>
  </si>
  <si>
    <t>1977TRZV</t>
  </si>
  <si>
    <t>JOUR VDPEA No6/1977,823,D2-10,Trautvetter</t>
  </si>
  <si>
    <t>1970CH18</t>
  </si>
  <si>
    <t>249</t>
  </si>
  <si>
    <t>G.Chouraqui</t>
  </si>
  <si>
    <t>G.Chouraqui, T.Muller, M.Port, J.M.Thirion</t>
  </si>
  <si>
    <t>Etude d'Etats Excites de 22Ne a l'Aide des Resonances de Capture Radiative de Particules a par 18O entre 1,6 et 5,0 MeV d'Energie Incidente</t>
  </si>
  <si>
    <t>*2.15E+06</t>
  </si>
  <si>
    <t>*3.7E+06</t>
  </si>
  <si>
    <t>*mes s(Ea;q)</t>
  </si>
  <si>
    <t>1969AD03</t>
  </si>
  <si>
    <t>430</t>
  </si>
  <si>
    <t>A.Adams</t>
  </si>
  <si>
    <t>A.Adams, M.H.Shapiro, W.M.Denny, E.G.Adelberger, C.A.Barnes</t>
  </si>
  <si>
    <t>The 18O(a,g)22Ne Reaction</t>
  </si>
  <si>
    <t>http://dx.doi.org/10.1016/0375-9474(69)90546-6</t>
  </si>
  <si>
    <t>18O(α,n)21Ne</t>
  </si>
  <si>
    <t>*1.54E+07</t>
  </si>
  <si>
    <t>1989HO07</t>
  </si>
  <si>
    <t>332</t>
  </si>
  <si>
    <t>289</t>
  </si>
  <si>
    <t>1989</t>
  </si>
  <si>
    <t>A.Hoffmann</t>
  </si>
  <si>
    <t>A.Hoffmann, P.Betz, H.Ropke, B.H.Wildenthal</t>
  </si>
  <si>
    <t>Structure of the Mirror Nuclei 21Ne and 21Na</t>
  </si>
  <si>
    <t>http://www.springerlink.com/content/ux5257024859x60x/fulltext.pdf</t>
  </si>
  <si>
    <t>*5.15E+06</t>
  </si>
  <si>
    <t>*5.49E+06</t>
  </si>
  <si>
    <t>1987SM09</t>
  </si>
  <si>
    <t>63</t>
  </si>
  <si>
    <t>136</t>
  </si>
  <si>
    <t>V.M.Smirnov</t>
  </si>
  <si>
    <t>V.M.Smirnov, N.G.Triumfov, O.S.Tsvetkov, P.P.Chinenov</t>
  </si>
  <si>
    <t>Neutron Emission in Oxygen Due to a-Irradiation at Energies of 5.15 and 5.49 MeV</t>
  </si>
  <si>
    <t>http://www.springerlink.com/content/h3430783m7531805/fulltext.pdf</t>
  </si>
  <si>
    <t>645</t>
  </si>
  <si>
    <t>1981EAZZ</t>
  </si>
  <si>
    <t>E.D.Earle</t>
  </si>
  <si>
    <t>E.D.Earle, A.B.McDonald, J.J.Simpson, R.G.H.Robertson, H.B.Mak</t>
  </si>
  <si>
    <t>Measurement of Pair Emission from the 2.8 MeV Parity Mixed Doublet of 21Ne</t>
  </si>
  <si>
    <t>1978SNZY</t>
  </si>
  <si>
    <t>JOUR BAPSA 23 520 BF1,Snover</t>
  </si>
  <si>
    <t>1978ROZO</t>
  </si>
  <si>
    <t>CONF Florence(Medium-Light Nuclei) Proc,P447,Ropke</t>
  </si>
  <si>
    <t>*5.1E+06</t>
  </si>
  <si>
    <t>1978MI10</t>
  </si>
  <si>
    <t>1878</t>
  </si>
  <si>
    <t>D.J.Millener</t>
  </si>
  <si>
    <t>D.J.Millener, E.K.Warburton, K.A.Snover, R.von Lintig, P.G.Ikossi</t>
  </si>
  <si>
    <t>Electromagnetic Transitions between the Low-Lying Levels of 21Ne and their Relation to Parity Mixing of the 2.80-MeV 1/2± Doublet</t>
  </si>
  <si>
    <t>http://dx.doi.org/10.1103/PhysRevC.18.1878</t>
  </si>
  <si>
    <t>*2.7E+06</t>
  </si>
  <si>
    <t>*6.0E+06</t>
  </si>
  <si>
    <t>*mes</t>
  </si>
  <si>
    <t>1978MCZV</t>
  </si>
  <si>
    <t>JOUR BAPSA 23 520 BF2,McDonald</t>
  </si>
  <si>
    <t>1978MCZR</t>
  </si>
  <si>
    <t>REPT AECL-6083,P17,McDonald</t>
  </si>
  <si>
    <t>1977SW04</t>
  </si>
  <si>
    <t>1264</t>
  </si>
  <si>
    <t>Z.E.Switkowski</t>
  </si>
  <si>
    <t>Z.E.Switkowski, S.R.Kennett, D.G.Sargood, B.M.Spicer, R.O'Brien</t>
  </si>
  <si>
    <t>Cross Sections for 18O(a,n3,4g)21Ne Reactions Populating the (1/2-,1/2+) Doublet</t>
  </si>
  <si>
    <t>http://dx.doi.org/10.1103/PhysRevC.16.1264</t>
  </si>
  <si>
    <t>1977DEYW</t>
  </si>
  <si>
    <t>REPT ORNL-5306,P105,del Campo</t>
  </si>
  <si>
    <t>*4.7E+06</t>
  </si>
  <si>
    <t>1976FR09</t>
  </si>
  <si>
    <t>261</t>
  </si>
  <si>
    <t>471</t>
  </si>
  <si>
    <t>R.M.Freeman</t>
  </si>
  <si>
    <t>R.M.Freeman, F.Haas, B.Heusch, A.Gallmann</t>
  </si>
  <si>
    <t>Largeurs de Transitions Gamma du Niveau a 2788 keV de 21Ne</t>
  </si>
  <si>
    <t>http://dx.doi.org/10.1016/0375-9474(76)90160-3</t>
  </si>
  <si>
    <t>1974KU18</t>
  </si>
  <si>
    <t>ZP</t>
  </si>
  <si>
    <t>271</t>
  </si>
  <si>
    <t>E.Kuhlmann</t>
  </si>
  <si>
    <t>E.Kuhlmann, A.Hofmann, W.Albrecht</t>
  </si>
  <si>
    <t>High Spin States in 21Ne</t>
  </si>
  <si>
    <t>1973LAXY</t>
  </si>
  <si>
    <t>REPT Univ Notre Dame 1972 Annual,P94</t>
  </si>
  <si>
    <t>ORNL-4844, p.42 (1973)</t>
  </si>
  <si>
    <t>1972TRZY</t>
  </si>
  <si>
    <t>JOUR BAPSA 17 532,H P Trauvetter,4/27/72</t>
  </si>
  <si>
    <t>*4.9E+06</t>
  </si>
  <si>
    <t>*1.15E+07</t>
  </si>
  <si>
    <t>*mes s(E;Eg,q(g),q(ng),q(gg))</t>
  </si>
  <si>
    <t>1972RO17</t>
  </si>
  <si>
    <t>189</t>
  </si>
  <si>
    <t>641</t>
  </si>
  <si>
    <t>C.Rolfs, H.P.Trautvetter, E.Kuhlmann, F.Riess</t>
  </si>
  <si>
    <t>A Study of Excited States of 21Ne</t>
  </si>
  <si>
    <t>http://dx.doi.org/10.1016/0375-9474(72)90319-3</t>
  </si>
  <si>
    <t>1972PI03</t>
  </si>
  <si>
    <t>1286</t>
  </si>
  <si>
    <t>A.A.Pilt</t>
  </si>
  <si>
    <t>A.A.Pilt, R.H.Spear, R.V.Elliott, D.T.Kelly, J.A.Kuehner, G.T.Ewan, C.Rolfs</t>
  </si>
  <si>
    <t>Band Structure in 21Ne</t>
  </si>
  <si>
    <t>*5.48E+06</t>
  </si>
  <si>
    <t>1971TA12</t>
  </si>
  <si>
    <t>190</t>
  </si>
  <si>
    <t>M.Taherzadeh</t>
  </si>
  <si>
    <t>Neutron Yield from the (a,n) Reaction in the Isotope Oxygen-18</t>
  </si>
  <si>
    <t>*7.5E+06</t>
  </si>
  <si>
    <t>*mes s(Eg,En,q(gg),q(ng))</t>
  </si>
  <si>
    <t>1971RO11</t>
  </si>
  <si>
    <t>449</t>
  </si>
  <si>
    <t>C.Rolfs, E.Kuhlmann, F.Riess, R.Kraemer</t>
  </si>
  <si>
    <t>The 4433 and 6450 keV States in 21Ne</t>
  </si>
  <si>
    <t>http://dx.doi.org/10.1016/0375-9474(71)90056-X</t>
  </si>
  <si>
    <t>1971BA81</t>
  </si>
  <si>
    <t>JP/A</t>
  </si>
  <si>
    <t>908</t>
  </si>
  <si>
    <t>D.C.Bailey</t>
  </si>
  <si>
    <t>D.C.Bailey, P.E.Carr, J.L.Durell, A.N.James, M.W.Greene, J.F.Sharpey-Schafer</t>
  </si>
  <si>
    <t>Decay and Lifetimes of Levels in 21Ne</t>
  </si>
  <si>
    <t>http://dx.doi.org/10.1088/0305-4470/4/6/017</t>
  </si>
  <si>
    <t>*mes s(E;Eg,q(gg),q(ng))</t>
  </si>
  <si>
    <t>1969PR10</t>
  </si>
  <si>
    <t>PR</t>
  </si>
  <si>
    <t>186</t>
  </si>
  <si>
    <t>1174</t>
  </si>
  <si>
    <t>J.G.Pronko</t>
  </si>
  <si>
    <t>J.G.Pronko, C.Rolfs, H.J.Maier</t>
  </si>
  <si>
    <t>Gamma-Ray Angular Correlations and Lifetime Measurements for Some Excited States of Ne21</t>
  </si>
  <si>
    <t>http://dx.doi.org/10.1103/PhysRev.186.1174</t>
  </si>
  <si>
    <t>*4.92E+06</t>
  </si>
  <si>
    <t>1967PR02</t>
  </si>
  <si>
    <t>94</t>
  </si>
  <si>
    <t>561</t>
  </si>
  <si>
    <t>The 2.791 and 2.87 MeV States in 21Ne</t>
  </si>
  <si>
    <t>http://dx.doi.org/10.1016/0375-9474(67)90432-0</t>
  </si>
  <si>
    <t>*mes s(E), s(E; En, q)</t>
  </si>
  <si>
    <t>*4.43E+06</t>
  </si>
  <si>
    <t>1966PR04</t>
  </si>
  <si>
    <t>83</t>
  </si>
  <si>
    <t>321</t>
  </si>
  <si>
    <t>J.G.Pronko, W.C.Olsen, J.T.Sample</t>
  </si>
  <si>
    <t>Levels in 21Ne Using the 18O(a,ng)21Ne Reaction</t>
  </si>
  <si>
    <t>http://dx.doi.org/10.1016/0029-5582(66)90573-6</t>
  </si>
  <si>
    <t>subentry</t>
  </si>
  <si>
    <t>bdpointer</t>
  </si>
  <si>
    <t>reaction</t>
  </si>
  <si>
    <t>fauthor</t>
  </si>
  <si>
    <t>emin</t>
  </si>
  <si>
    <t>emax</t>
  </si>
  <si>
    <t>freference</t>
  </si>
  <si>
    <t>year</t>
  </si>
  <si>
    <t>url</t>
  </si>
  <si>
    <t>NSRとの照合</t>
  </si>
  <si>
    <t>8-O-16(N,G)8-O-17,,SIG,,SPA</t>
  </si>
  <si>
    <t>B.J.Allen et al.</t>
  </si>
  <si>
    <t>PR/C.3(1971)1737</t>
  </si>
  <si>
    <t>8-O-16(N,G)8-O-17,,SIG</t>
  </si>
  <si>
    <t>A.B.Mc Donald et al.</t>
  </si>
  <si>
    <t>NP/A.281(1977)325</t>
  </si>
  <si>
    <t>8-O-16(N,G)8-O-17,,SIG,,MXW</t>
  </si>
  <si>
    <t>E.Jurney et al.</t>
  </si>
  <si>
    <t>ANL-6797,236,1963</t>
  </si>
  <si>
    <t>8-O-16(N,G)8-O-17,PAR,SIG,,MXW</t>
  </si>
  <si>
    <t>N.Wuest et al.</t>
  </si>
  <si>
    <t>PR/C.19(1979)1153</t>
  </si>
  <si>
    <t>8-O-16(N,G)8-O-17,PAR,SIG</t>
  </si>
  <si>
    <t>M.Igashira et al.</t>
  </si>
  <si>
    <t>AJ.441(1995)89</t>
  </si>
  <si>
    <t>8-O-16(N,G)8-O-17,,SIG,,RAW</t>
  </si>
  <si>
    <t>NP/A.536(1992)285</t>
  </si>
  <si>
    <t>C0173002</t>
  </si>
  <si>
    <t>8-O-16(P,G)9-F-17,,SIG</t>
  </si>
  <si>
    <t>N.Tanner</t>
  </si>
  <si>
    <t>PR.114(1959)1060</t>
  </si>
  <si>
    <t>8-O-16(P,G)9-F-17,,SIG,,SFC</t>
  </si>
  <si>
    <t>C0173003</t>
  </si>
  <si>
    <t>C0175003</t>
  </si>
  <si>
    <t>NP/A.217(1973)29</t>
  </si>
  <si>
    <t>C1014004</t>
  </si>
  <si>
    <t>8-O-16(P,G)9-F-17,PAR,SIG</t>
  </si>
  <si>
    <t>H.C.Chow et al.</t>
  </si>
  <si>
    <t>CJP.53(1975)1672</t>
  </si>
  <si>
    <t>C0172002</t>
  </si>
  <si>
    <t>J.B.Warren et al.</t>
  </si>
  <si>
    <t>CJP.32(1954)563</t>
  </si>
  <si>
    <t>C0174002</t>
  </si>
  <si>
    <t>R.E.Hester et al.</t>
  </si>
  <si>
    <t>PR.111(1958)1604</t>
  </si>
  <si>
    <t>C0174003</t>
  </si>
  <si>
    <t>F0539006</t>
  </si>
  <si>
    <t>P.Corvisiero et al.</t>
  </si>
  <si>
    <t>NP/A.483(1988)9</t>
  </si>
  <si>
    <t>F0539007</t>
  </si>
  <si>
    <t>F0514002</t>
  </si>
  <si>
    <t>8-O-16(P,G)9-F-17,,SIG,,,EXP</t>
  </si>
  <si>
    <t>Neil Tanner</t>
  </si>
  <si>
    <t>F0448007</t>
  </si>
  <si>
    <t>8-O-16(P,G)9-F-17,,SIG,,SFC,EXP</t>
  </si>
  <si>
    <t>B0157002</t>
  </si>
  <si>
    <t>8-O-16(P,A)7-N-13,,SIG,,,EXP</t>
  </si>
  <si>
    <t>W.Gruhle et al.</t>
  </si>
  <si>
    <t>NP/A.286(1977)523</t>
  </si>
  <si>
    <t>C0202002</t>
  </si>
  <si>
    <t>8-O-16(P,A)7-N-13,,SIG</t>
  </si>
  <si>
    <t>M.Sajjad et al.</t>
  </si>
  <si>
    <t>RCA.39(1986)165</t>
  </si>
  <si>
    <t>C0998002</t>
  </si>
  <si>
    <t>H.A.Hill et al.</t>
  </si>
  <si>
    <t>PR.123(1961)1301</t>
  </si>
  <si>
    <t>D0138002</t>
  </si>
  <si>
    <t>8-O-16(P,A)7-N-13,PAR,SIG</t>
  </si>
  <si>
    <t>R.Chapman et al.</t>
  </si>
  <si>
    <t>NP/A.94(1967)313</t>
  </si>
  <si>
    <t>D0138003</t>
  </si>
  <si>
    <t>D4111003</t>
  </si>
  <si>
    <t>8-O-16(P,A)7-N-13,,SIG,,,RECOM</t>
  </si>
  <si>
    <t>S.Takacs et al.</t>
  </si>
  <si>
    <t>NIM.B211(2003)169</t>
  </si>
  <si>
    <t>O0323046</t>
  </si>
  <si>
    <t>8-O-16(P,A)7-N-13,PAR,SIG,,,EXP</t>
  </si>
  <si>
    <t>P.Guazzoni et al.</t>
  </si>
  <si>
    <t>PR/C.4(1971)1092</t>
  </si>
  <si>
    <t>O0323047</t>
  </si>
  <si>
    <t>O0323048</t>
  </si>
  <si>
    <t>O0323049</t>
  </si>
  <si>
    <t>O0065005</t>
  </si>
  <si>
    <t>S.W.Kitwanga et al.</t>
  </si>
  <si>
    <t>PR/C.40(1989)35</t>
  </si>
  <si>
    <t>O0452002</t>
  </si>
  <si>
    <t>8-O-16(P,A)7-N-13,IND,SIG</t>
  </si>
  <si>
    <t>P0045003</t>
  </si>
  <si>
    <t>M.Furukawa et al.</t>
  </si>
  <si>
    <t>JPJ.15(1960)2167</t>
  </si>
  <si>
    <t>P0051004</t>
  </si>
  <si>
    <t>A.B.Whitehead et al.</t>
  </si>
  <si>
    <t>CJP.36(1958)1276</t>
  </si>
  <si>
    <t>R0043002</t>
  </si>
  <si>
    <t>R.H.Mccamis et al.</t>
  </si>
  <si>
    <t>CJP.51(1973)1689</t>
  </si>
  <si>
    <t>F0808003</t>
  </si>
  <si>
    <t>8-O-16(A,G)10-NE-20,,SIG,,REL</t>
  </si>
  <si>
    <t>R.Kunz et al.</t>
  </si>
  <si>
    <t>NP/A.621(1997)149</t>
  </si>
  <si>
    <t>T0089002</t>
  </si>
  <si>
    <t>8-O-16(A,G)10-NE-20,,SIG</t>
  </si>
  <si>
    <t>K.H.Hahn et al.</t>
  </si>
  <si>
    <t>PR/C.36(1987)892</t>
  </si>
  <si>
    <t>T0089003</t>
  </si>
  <si>
    <t>8-O-16(A,G)10-NE-20,PAR,SIG,,SFC</t>
  </si>
  <si>
    <t>O0810003</t>
  </si>
  <si>
    <t>8-O-16(A,G)10-NE-20,,SGV</t>
  </si>
  <si>
    <t>S.Dababneh et al.</t>
  </si>
  <si>
    <t>PR/C.68(2003)025801</t>
  </si>
  <si>
    <t>C0175004</t>
  </si>
  <si>
    <t>8-O-17(P,G)9-F-18,,SIG</t>
  </si>
  <si>
    <t>C0175005</t>
  </si>
  <si>
    <t>8-O-17(P,G)9-F-18,PAR,SIG</t>
  </si>
  <si>
    <t>C0175007</t>
  </si>
  <si>
    <t>8-O-17(P,G)9-F-18,,SIG,,SFC</t>
  </si>
  <si>
    <t>C1316002</t>
  </si>
  <si>
    <t>8-O-17(P,G)9-F-18,PAR,SIG,,REL</t>
  </si>
  <si>
    <t>C.Iliadis et al.</t>
  </si>
  <si>
    <t>NP/A.758(2005)73</t>
  </si>
  <si>
    <t>F0448004</t>
  </si>
  <si>
    <t>8-O-17(P,G)9-F-18,PAR,SIG,,,EXP</t>
  </si>
  <si>
    <t>F0448008</t>
  </si>
  <si>
    <t>8-O-17(P,G)9-F-18,,SIG,,SFC,EXP</t>
  </si>
  <si>
    <t>F0448009</t>
  </si>
  <si>
    <t>D0468007</t>
  </si>
  <si>
    <t>8-O-17(P,G)9-F-18,,SGV,,MXW,DERIV</t>
  </si>
  <si>
    <t>A.Chafa et al.</t>
  </si>
  <si>
    <t>PR/C.75(2007)035810</t>
  </si>
  <si>
    <t>D0468006</t>
  </si>
  <si>
    <t>8-O-17(P,A)7-N-14,,SGV,,MXW,DERIV</t>
  </si>
  <si>
    <t>A0188002</t>
  </si>
  <si>
    <t>8-O-17(A,N)10-NE-20,,SIG,,,EVAL</t>
  </si>
  <si>
    <t>V.A.Vukolov et al.</t>
  </si>
  <si>
    <t>VAT/O.4(1983)31</t>
  </si>
  <si>
    <t>P0116002</t>
  </si>
  <si>
    <t>8-O-17(A,N)10-NE-20,,SIG</t>
  </si>
  <si>
    <t>L.F.Hansen et al.</t>
  </si>
  <si>
    <t>NP/A.98(1967)25</t>
  </si>
  <si>
    <t>8-O-18(N,G)8-O-19,,SIG</t>
  </si>
  <si>
    <t>F.J.Vaughn et al.</t>
  </si>
  <si>
    <t>VAUGHN,1968</t>
  </si>
  <si>
    <t>8-O-18(N,G)8-O-19,,SIG,,SPA</t>
  </si>
  <si>
    <t>L.Seren et al.</t>
  </si>
  <si>
    <t>PR.70(1946)561</t>
  </si>
  <si>
    <t>8-O-18(N,G)8-O-19,PAR,SIG,G,MXW</t>
  </si>
  <si>
    <t>Y.Nagai et al.</t>
  </si>
  <si>
    <t>PR/C.76(2007)051301</t>
  </si>
  <si>
    <t>8-O-18(N,G)8-O-19,,SIG,G,MXW,DERIV</t>
  </si>
  <si>
    <t>8-O-18(N,G)8-O-19,,SIG,,MXW</t>
  </si>
  <si>
    <t>J.Meissner et al.</t>
  </si>
  <si>
    <t>PR/C.53(1996)459</t>
  </si>
  <si>
    <t>T.Ohsaki et al.</t>
  </si>
  <si>
    <t>2002PRUHON,,364,2002</t>
  </si>
  <si>
    <t>8-O-18(N,G)8-O-19,,SIG,G,MXW</t>
  </si>
  <si>
    <t>W.Blaser et al.</t>
  </si>
  <si>
    <t>JIN.33(1971)1221</t>
  </si>
  <si>
    <t>8-O-18(N,G)8-O-19,PAR,SIG,,SPA</t>
  </si>
  <si>
    <t>PR/C.77(2008)051303</t>
  </si>
  <si>
    <t>8-O-18(N,G)8-O-19,PAR,SIG,,SPA,CALC</t>
  </si>
  <si>
    <t>8-O-18(N,G)8-O-19,PAR,SIG,G,SPA</t>
  </si>
  <si>
    <t>8-O-18(N,G)8-O-19,,SIG,G,SPA</t>
  </si>
  <si>
    <t>D0104008</t>
  </si>
  <si>
    <t>8-O-18(P,A)7-N-15,,SIG</t>
  </si>
  <si>
    <t>G.Amsel et al.</t>
  </si>
  <si>
    <t>Ann.Chem.39(1967)1689</t>
  </si>
  <si>
    <t>O0454004</t>
  </si>
  <si>
    <t>J.M.Blair et al.</t>
  </si>
  <si>
    <t>PR.118(1960)495</t>
  </si>
  <si>
    <t>C1268002</t>
  </si>
  <si>
    <t>8-O-18(A,G)10-NE-22,,SIG</t>
  </si>
  <si>
    <t>A.Adams et al.</t>
  </si>
  <si>
    <t>NP/A.131(1969)430</t>
  </si>
  <si>
    <t>A0188003</t>
  </si>
  <si>
    <t>8-O-18(A,N)10-NE-21,,SIG,,,EVAL</t>
  </si>
  <si>
    <t>VAT/O,4,31,1983</t>
  </si>
  <si>
    <t>P0120002</t>
  </si>
  <si>
    <t>8-O-18(A,N)10-NE-21,,SIG</t>
  </si>
  <si>
    <t>J.K.Bair et al.</t>
  </si>
  <si>
    <t>PR.128(1962)299</t>
  </si>
  <si>
    <t>P0116003</t>
  </si>
  <si>
    <t>P0116005</t>
  </si>
  <si>
    <t xml:space="preserve">Proc.Inter.Conf.on Fast Neutron Physics, Dubrovnik, Yugoslavia, May 26-31, 1986, D.Miljanic, B.Antolkovic, G.Paic, Eds., Ruder Boskovic Institute, Zagreb, </t>
  </si>
  <si>
    <t>299</t>
  </si>
  <si>
    <t>A.A.Haddou</t>
  </si>
  <si>
    <t>A.A.Haddou, M.Berrada, G.Paic</t>
  </si>
  <si>
    <t>Yields and Average Cross Sections of Recoil Charged Particles Induced Reactions on 11B, 12C, 13C, 14N, 16O and 18O</t>
  </si>
  <si>
    <t>*1.47E+07</t>
  </si>
  <si>
    <t>1986AI04</t>
  </si>
  <si>
    <t>102</t>
  </si>
  <si>
    <t>159</t>
  </si>
  <si>
    <t>A.Ait Haddou</t>
  </si>
  <si>
    <t>A.Ait Haddou, M.Berrada, G.Paic</t>
  </si>
  <si>
    <t>Yields and Average Cross Sections of Recoil Charged Particle Induced Reactions on 11B, 12C, 13C, 14N, 16O and 18O</t>
  </si>
  <si>
    <t>http://www.springerlink.com/content/l017721p56346453/fulltext.pdf</t>
  </si>
  <si>
    <t>*2.1E+07</t>
  </si>
  <si>
    <t>1985VA14</t>
  </si>
  <si>
    <t>NIM</t>
  </si>
  <si>
    <t>236</t>
  </si>
  <si>
    <t>558</t>
  </si>
  <si>
    <t>C.Vandecasteele</t>
  </si>
  <si>
    <t>C.Vandecasteele, K.Strijckmans</t>
  </si>
  <si>
    <t>Targetry for the Cyclotron Production of Short-Lived Radionuclides for Medical Use</t>
  </si>
  <si>
    <t>*9.1E+06</t>
  </si>
  <si>
    <t>1985KU13</t>
  </si>
  <si>
    <t>447</t>
  </si>
  <si>
    <t>V.A.Kuzmenko</t>
  </si>
  <si>
    <t>V.A.Kuzmenko, V.V.Remaev, K.S.Goncharov</t>
  </si>
  <si>
    <t>Activation Analysis with a 9.1 MeV Proton Beam</t>
  </si>
  <si>
    <t>http://www.springerlink.com/content/qgq3x37045488026/fulltext.pdf</t>
  </si>
  <si>
    <t>*4.5E+07</t>
  </si>
  <si>
    <t>1982HAZT</t>
  </si>
  <si>
    <t>JUL-Spez-146</t>
  </si>
  <si>
    <t>1982</t>
  </si>
  <si>
    <t>H.-J.Hauser</t>
  </si>
  <si>
    <t>H.-J.Hauser, F.Hoyler, H.Oberhummer, G.Staudt</t>
  </si>
  <si>
    <t>Microscopic Model Calculation for (p,a) Reactions on Light Nuclei</t>
  </si>
  <si>
    <t>*3.37E+07</t>
  </si>
  <si>
    <t>*4.19E+07</t>
  </si>
  <si>
    <t>1982CO17</t>
  </si>
  <si>
    <t>1447</t>
  </si>
  <si>
    <t>B.Compani-Tabrizi</t>
  </si>
  <si>
    <t>B.Compani-Tabrizi, F.B.Malik</t>
  </si>
  <si>
    <t>A Statistical-Model Calculation of Proton-Induced Binary Fragmentation of 16O</t>
  </si>
  <si>
    <t>http://dx.doi.org/10.1088/0305-4616/8/10/014</t>
  </si>
  <si>
    <t>*2.25E+07</t>
  </si>
  <si>
    <t>1977ROYX</t>
  </si>
  <si>
    <t>REPT KFA-IKP-10/77,P19,Rohwer</t>
  </si>
  <si>
    <t>*9.2E+06</t>
  </si>
  <si>
    <t>*1.38E+07</t>
  </si>
  <si>
    <t>1977GR17</t>
  </si>
  <si>
    <t>286</t>
  </si>
  <si>
    <t>523</t>
  </si>
  <si>
    <t>W.Gruhle</t>
  </si>
  <si>
    <t>W.Gruhle, B.Kober</t>
  </si>
  <si>
    <t>The Reactions 16O(p,a), 20Ne(p,a) and 24Mg(p,a)</t>
  </si>
  <si>
    <t>http://dx.doi.org/10.1016/0375-9474(77)90601-7</t>
  </si>
  <si>
    <t>*1.1253E+07</t>
  </si>
  <si>
    <t>*1.4645E+07</t>
  </si>
  <si>
    <t>*mes s(E,q)</t>
  </si>
  <si>
    <t>1976HI09</t>
  </si>
  <si>
    <t>263</t>
  </si>
  <si>
    <t>460</t>
  </si>
  <si>
    <t>F.Hinterberger</t>
  </si>
  <si>
    <t>F.Hinterberger, P.Von Rossen, B.Schuller, J.Bisping, R.Jahn</t>
  </si>
  <si>
    <t>The 16O + p ® 17F (T = 3/2) Resonances at E = 11.26, 12.71 and 14.57 MeV</t>
  </si>
  <si>
    <t>http://dx.doi.org/10.1016/0375-9474(76)90200-1</t>
  </si>
  <si>
    <t>*cal s(Ea,q)</t>
  </si>
  <si>
    <t>1975THZX</t>
  </si>
  <si>
    <t>JOUR BAPSA 20 12 AF7</t>
  </si>
  <si>
    <t>*2.04E+07</t>
  </si>
  <si>
    <t>1974SK02</t>
  </si>
  <si>
    <t>910</t>
  </si>
  <si>
    <t>B.M.Skwiersky</t>
  </si>
  <si>
    <t>B.M.Skwiersky, C.M.Baglin, P.D.Parker</t>
  </si>
  <si>
    <t>Study of T = 3/2 States in 17F</t>
  </si>
  <si>
    <t>http://dx.doi.org/10.1103/PhysRevC.9.910</t>
  </si>
  <si>
    <t>5.4E+06</t>
  </si>
  <si>
    <t>9.9E+06</t>
  </si>
  <si>
    <t>1973NE12</t>
  </si>
  <si>
    <t>A.V.Nero</t>
  </si>
  <si>
    <t>A.V.Nero, A.J.Howard</t>
  </si>
  <si>
    <t>16O(p,a0)13N Cross-Section Measurements</t>
  </si>
  <si>
    <t>http://dx.doi.org/10.1016/0375-9474(73)90503-4</t>
  </si>
  <si>
    <t>*7.7E+06</t>
  </si>
  <si>
    <t>1973MC12</t>
  </si>
  <si>
    <t>51</t>
  </si>
  <si>
    <t>1689</t>
  </si>
  <si>
    <t>R.H.McCamis</t>
  </si>
  <si>
    <t>R.H.McCamis, G.A.Moss, J.M.Cameron</t>
  </si>
  <si>
    <t>Total Cross Section of 16O(p,a)13N from Threshold to 7.7 MeV</t>
  </si>
  <si>
    <t>*6.0E+08</t>
  </si>
  <si>
    <t>*3.3E+10</t>
  </si>
  <si>
    <t>1973HEYC</t>
  </si>
  <si>
    <t>REPT ORO-3815-3</t>
  </si>
  <si>
    <t>*2.9E+07</t>
  </si>
  <si>
    <t>*6.1E+07</t>
  </si>
  <si>
    <t>*mes s(Ea,Ep',Et,E(3He),q)</t>
  </si>
  <si>
    <t>1973BEWI</t>
  </si>
  <si>
    <t>REPT ORNL-4799</t>
  </si>
  <si>
    <t>*5.2E+06</t>
  </si>
  <si>
    <t>*6.7E+06</t>
  </si>
  <si>
    <t>*cal s(E)</t>
  </si>
  <si>
    <t>1972WO05</t>
  </si>
  <si>
    <t>196</t>
  </si>
  <si>
    <t>S.W.Woosley</t>
  </si>
  <si>
    <t>S.W.Woosley, W.D.Arnett, D.D.Clayton</t>
  </si>
  <si>
    <t>Astrophysical Importance of the Reaction 16O(p,a)13N</t>
  </si>
  <si>
    <t>http://dx.doi.org/10.1016/0370-2693(72)90377-2</t>
  </si>
  <si>
    <t>*4.37E+07</t>
  </si>
  <si>
    <t>*5.4E+07</t>
  </si>
  <si>
    <t>*mes s(E;q)</t>
  </si>
  <si>
    <t>1972MAZK</t>
  </si>
  <si>
    <t>JOUR BAPSA 17 465, C Maples,5/2/72</t>
  </si>
  <si>
    <t>*mes s(Ea,q)</t>
  </si>
  <si>
    <t>1972MAYB</t>
  </si>
  <si>
    <t>REPT LBL-666,P70,C Maples,11/9/72</t>
  </si>
  <si>
    <t>1972MA21</t>
  </si>
  <si>
    <t>504</t>
  </si>
  <si>
    <t>C.Maples</t>
  </si>
  <si>
    <t>C.Maples, J.Cerny</t>
  </si>
  <si>
    <t>High-Spin Assignments in the 1p-Shell Obtained with the J-Dependent (p,a) Reaction</t>
  </si>
  <si>
    <t>http://dx.doi.org/10.1016/0370-2693(72)90528-X</t>
  </si>
  <si>
    <t>cal s(E)</t>
  </si>
  <si>
    <t>1972GA10</t>
  </si>
  <si>
    <t>515</t>
  </si>
  <si>
    <t>E.Gadioli</t>
  </si>
  <si>
    <t>Pre-Equilibrium Particle Emission from Light Nuclei</t>
  </si>
  <si>
    <t>*5.41E+07</t>
  </si>
  <si>
    <t>*mes s(Ep,q)</t>
  </si>
  <si>
    <t>1971MAXO</t>
  </si>
  <si>
    <t>REPT LBL-253,C Maples</t>
  </si>
  <si>
    <t>*1.9E+07</t>
  </si>
  <si>
    <t>1971GU23</t>
  </si>
  <si>
    <t>4</t>
  </si>
  <si>
    <t>1092</t>
  </si>
  <si>
    <t>P.Guazzoni</t>
  </si>
  <si>
    <t>P.Guazzoni, I.Iori, S.Micheletti, N.Molho, M.Pignanelli, G.Semenescu</t>
  </si>
  <si>
    <t>Energy Dependence of the Three-Nucleon Transfer Reactions on Light Nuclei</t>
  </si>
  <si>
    <t>http://dx.doi.org/10.1103/PhysRevC.4.1092</t>
  </si>
  <si>
    <t>*2.13E+07</t>
  </si>
  <si>
    <t>*3.85E+07</t>
  </si>
  <si>
    <t>1971BU05</t>
  </si>
  <si>
    <t>163</t>
  </si>
  <si>
    <t>378</t>
  </si>
  <si>
    <t>S.N.Bunker</t>
  </si>
  <si>
    <t>S.N.Bunker, H.Appel, J.M.Cameron, M.B.Epstein, J.R.Quinn, J.R.Richardson, J.W.Verba</t>
  </si>
  <si>
    <t>Excitation Functions of Proton-Induced Reactions in 16O at Medium Energies</t>
  </si>
  <si>
    <t>http://dx.doi.org/10.1016/0375-9474(71)90496-9</t>
  </si>
  <si>
    <t>*6.65E+08</t>
  </si>
  <si>
    <t>1970KO25</t>
  </si>
  <si>
    <t>711</t>
  </si>
  <si>
    <t>1970</t>
  </si>
  <si>
    <t>V.I.Komarov</t>
  </si>
  <si>
    <t>V.I.Komarov, G.E.Kosarev, O.V.Savchenko</t>
  </si>
  <si>
    <t>Knockout of Fast He3 and He4 Fragments from Light Nuclei by 665-MeV Protons</t>
  </si>
  <si>
    <t>SNP</t>
  </si>
  <si>
    <t>399</t>
  </si>
  <si>
    <t>*3.8E+07</t>
  </si>
  <si>
    <t>1969GA03</t>
  </si>
  <si>
    <t>126</t>
  </si>
  <si>
    <t>562</t>
  </si>
  <si>
    <t>1969</t>
  </si>
  <si>
    <t>G.Gambarini</t>
  </si>
  <si>
    <t>G.Gambarini, I.Iori, S.Micheletti, N.Molho, M.Pignanelli, G.Tagliaferri</t>
  </si>
  <si>
    <t>Study of (p,a) Reactions in Light Nuclei at 38 MeV</t>
  </si>
  <si>
    <t>http://dx.doi.org/10.1016/0375-9474(69)90847-1</t>
  </si>
  <si>
    <t>1967AC01</t>
  </si>
  <si>
    <t>NCS</t>
  </si>
  <si>
    <t>5</t>
  </si>
  <si>
    <t>1252</t>
  </si>
  <si>
    <t>1967</t>
  </si>
  <si>
    <t>E.Acerbi</t>
  </si>
  <si>
    <t>E.Acerbi, M.Castiglioni, G.Dutto, I.Iori, A.Luccio, S.Micheletti, N.Molho, M.Pignanelli, F.Resmini, G.Strini, C.Succi, G.Tagliaferri</t>
  </si>
  <si>
    <t>Reazioni (p,a) Con Protoni di 38 MeV Su Nuclei Leggeri</t>
  </si>
  <si>
    <t>16O(α,γ)20Ne</t>
  </si>
  <si>
    <t>2006MO29</t>
  </si>
  <si>
    <t>EPJ/AS</t>
  </si>
  <si>
    <t>P.Mohr</t>
  </si>
  <si>
    <t>P.Mohr, C.Angulo, P.Descouvemont, H.Utsunomiya</t>
  </si>
  <si>
    <t>Relation between the 16O(a,g)20Ne reaction and its reverse 20Ne(g,a)16O reaction in stars and in the laboratory</t>
  </si>
  <si>
    <t>http://dx.doi.org/10.1140/epja/i2006-08-010-1</t>
  </si>
  <si>
    <t>*1.0E+06</t>
  </si>
  <si>
    <t>2005MO34</t>
  </si>
  <si>
    <t>72</t>
  </si>
  <si>
    <t>035803</t>
  </si>
  <si>
    <t>Low-energy direct capture in the 16O(a,g)20Ne reaction</t>
  </si>
  <si>
    <t>http://dx.doi.org/10.1103/PhysRevC.72.035803</t>
  </si>
  <si>
    <t>*3.2E+06</t>
  </si>
  <si>
    <t>1997MAZX</t>
  </si>
  <si>
    <t>Proc.9th Intern.Symposium on Capture Gamma-Ray Spectroscopy and Related Topics, Budapest, Hungary, October 1996, G.L.Molnar, T.Belgya, Zs.Revay, Eds.</t>
  </si>
  <si>
    <t>2</t>
  </si>
  <si>
    <t>565</t>
  </si>
  <si>
    <t>A.Mayer</t>
  </si>
  <si>
    <t>A.Mayer, S.Barth, K.-D.Joos, R.Kunz, J.Nickel, H.Knee, M.Jaeger, J.W.Hammer, V.Kolle, S.Wilmes, S.-E.Braitmayer, U.Kolle, G.Staudt, P.Mohr, Ch.Chronidou, S.Harissopulos, K.Spyrou, Th.Paradellis</t>
  </si>
  <si>
    <t>Capture Reactions in the Helium Burning of Stars</t>
  </si>
  <si>
    <t>1988BU01</t>
  </si>
  <si>
    <t>324</t>
  </si>
  <si>
    <t>953</t>
  </si>
  <si>
    <t>L.Buchmann</t>
  </si>
  <si>
    <t>L.Buchmann, J.M.D'Auria, P.McCorquodale</t>
  </si>
  <si>
    <t>Stellar Reaction Rates of Alpha Capture on Light (N ¹ Z) Nuclei and their Astrophysical Implications</t>
  </si>
  <si>
    <t>http://dx.doi.org/10.1086/165952</t>
  </si>
  <si>
    <t>*ded S(0)</t>
  </si>
  <si>
    <t>1988BA66</t>
  </si>
  <si>
    <t>2463</t>
  </si>
  <si>
    <t>D.Baye, P.Descouvemont</t>
  </si>
  <si>
    <t>Comment on ' Search for Nonresonant Capture in the 16O(a,g)20Ne Reaction at Low Energies '</t>
  </si>
  <si>
    <t>http://dx.doi.org/10.1103/PhysRevC.38.2463</t>
  </si>
  <si>
    <t>1987MI07</t>
  </si>
  <si>
    <t>1961</t>
  </si>
  <si>
    <t>F.Michel</t>
  </si>
  <si>
    <t>F.Michel, G.Reidemeister, S.Ohkubo</t>
  </si>
  <si>
    <t>Last Members of the K(p) = 04+ a-Cluster Rotational Band in 20Ne</t>
  </si>
  <si>
    <t>http://dx.doi.org/10.1103/PhysRevC.35.1961</t>
  </si>
  <si>
    <t>1.7E+06</t>
  </si>
  <si>
    <t>2.35E+06</t>
  </si>
  <si>
    <t>1987HA24</t>
  </si>
  <si>
    <t>36</t>
  </si>
  <si>
    <t>892</t>
  </si>
  <si>
    <t>K.H.Hahn</t>
  </si>
  <si>
    <t>K.H.Hahn, K.H.Chang, T.R.Donoghue, B.W.Filippone</t>
  </si>
  <si>
    <t>Search for Nonresonant Capture in the 16O(a,g)20Ne Reaction at Low Energies</t>
  </si>
  <si>
    <t>http://dx.doi.org/10.1103/PhysRevC.36.892</t>
  </si>
  <si>
    <t>5.0E+06</t>
  </si>
  <si>
    <t>1986DE27</t>
  </si>
  <si>
    <t>459</t>
  </si>
  <si>
    <t>374</t>
  </si>
  <si>
    <t>Microscopic Investigation of Electric Dipole Transitions in the a + 16O System</t>
  </si>
  <si>
    <t>http://dx.doi.org/10.1016/0375-9474(86)90140-5</t>
  </si>
  <si>
    <t>4.0E+05</t>
  </si>
  <si>
    <t>1984LA18</t>
  </si>
  <si>
    <t>317</t>
  </si>
  <si>
    <t>K.Langanke</t>
  </si>
  <si>
    <t>The 16O(a,g)20Ne Direct Capture Reaction at Low Energies</t>
  </si>
  <si>
    <t>http://www.springerlink.com/content/rl11528457734334/fulltext.pdf</t>
  </si>
  <si>
    <t>1983LA25</t>
  </si>
  <si>
    <t>131</t>
  </si>
  <si>
    <t>21</t>
  </si>
  <si>
    <t>1983</t>
  </si>
  <si>
    <t>The Non-Resonant 16O(a,g)20Ne Reaction at Stellar Energies</t>
  </si>
  <si>
    <t>http://dx.doi.org/10.1016/0370-2693(83)91083-3</t>
  </si>
  <si>
    <t>*8.162E+06</t>
  </si>
  <si>
    <t>*8.17E+06</t>
  </si>
  <si>
    <t>*mes s(Eg,E)</t>
  </si>
  <si>
    <t>1983FI02</t>
  </si>
  <si>
    <t>394</t>
  </si>
  <si>
    <t>L.K.Fifield</t>
  </si>
  <si>
    <t>L.K.Fifield, W.N.Catford, S.H.Chew, E.F.Garman, D.M.Pringle, K.W.Allen, J.Lowe</t>
  </si>
  <si>
    <t>Evidence for Isovector Parity Mixing in the 11.264 MeV 1+ T = 1 State in 20Ne</t>
  </si>
  <si>
    <t>http://dx.doi.org/10.1016/0375-9474(83)90157-4</t>
  </si>
  <si>
    <t>7.0E+06</t>
  </si>
  <si>
    <t>1983DE32</t>
  </si>
  <si>
    <t>127</t>
  </si>
  <si>
    <t>Microscopic Investigation of 16O(a,g)20Ne Radiative Capture Reaction</t>
  </si>
  <si>
    <t>http://dx.doi.org/10.1016/0370-2693(83)91001-8</t>
  </si>
  <si>
    <t>*1.005E+07</t>
  </si>
  <si>
    <t>1983CH10</t>
  </si>
  <si>
    <t>IZV</t>
  </si>
  <si>
    <t>47</t>
  </si>
  <si>
    <t>I.Chekh</t>
  </si>
  <si>
    <t>Nuclear States of the Type ' Core + a-Particle ' and the Interacting Boson Model</t>
  </si>
  <si>
    <t>*5.0E+05 / *not given</t>
  </si>
  <si>
    <t>1983BA50</t>
  </si>
  <si>
    <t>407</t>
  </si>
  <si>
    <t>Electromagnetic Transitions and Radiative Capture in the Generator-Coordinate Method</t>
  </si>
  <si>
    <t>http://dx.doi.org/10.1016/0375-9474(83)90309-3</t>
  </si>
  <si>
    <r>
      <t>2</t>
    </r>
    <r>
      <rPr>
        <sz val="12"/>
        <rFont val="ＭＳ Ｐゴシック"/>
        <family val="3"/>
      </rPr>
      <t xml:space="preserve">つの同一反応 </t>
    </r>
    <r>
      <rPr>
        <sz val="12"/>
        <rFont val="Arial"/>
        <family val="2"/>
      </rPr>
      <t>*5.0E+05 / *not given</t>
    </r>
  </si>
  <si>
    <t>*9.02E+06</t>
  </si>
  <si>
    <t>*mes s(Ea,Eg)</t>
  </si>
  <si>
    <t>1980HU08</t>
  </si>
  <si>
    <t>6</t>
  </si>
  <si>
    <t>891</t>
  </si>
  <si>
    <t>1980</t>
  </si>
  <si>
    <t>M.J.Hurst</t>
  </si>
  <si>
    <t>M.J.Hurst, L.K.Fifield, E.F.Garman, T.J.M.Symons, F.Watt, K.W.Allen</t>
  </si>
  <si>
    <t>An Alpha-Capture Measurement of the Radiative Width of the First 8+ State in 20Ne</t>
  </si>
  <si>
    <t>http://dx.doi.org/10.1088/0305-4616/6/7/012</t>
  </si>
  <si>
    <t>1980FIZX</t>
  </si>
  <si>
    <t>CONF Berkeley(Int Conf on Nucl Phys) Proc,P88,Fifield</t>
  </si>
  <si>
    <t>*9.5E+06</t>
  </si>
  <si>
    <t>*mes s(Ea,Eg,qg)</t>
  </si>
  <si>
    <t>1980FI01</t>
  </si>
  <si>
    <t>334</t>
  </si>
  <si>
    <t>109</t>
  </si>
  <si>
    <t>L.K.Fifield, M.J.Hurst, E.F.Garman, T.J.M.Symons, F.Watt, K.W.Allen</t>
  </si>
  <si>
    <t>Radiative Decays of Unbound Levels in 20Ne</t>
  </si>
  <si>
    <t>http://dx.doi.org/10.1016/0375-9474(80)90143-8</t>
  </si>
  <si>
    <t>*Van de Graaff</t>
  </si>
  <si>
    <t>1979MAZT</t>
  </si>
  <si>
    <t>J.D.MacArthur</t>
  </si>
  <si>
    <t>J.D.MacArthur, H.C.Evans, J.R.Leslie, H.-B.Mak</t>
  </si>
  <si>
    <t>The Radiative Decay of the 3-,7.156 MeV State in 20Ne</t>
  </si>
  <si>
    <t>1978WA19</t>
  </si>
  <si>
    <t>151</t>
  </si>
  <si>
    <t>1978</t>
  </si>
  <si>
    <t>F.Watt</t>
  </si>
  <si>
    <t>F.Watt, L.K.Fifield, M.J.Hurst, T.J.M.Symons, C.H.Zimmerman, K.W.Allen</t>
  </si>
  <si>
    <t>A Cryogenically Pumped Gas Target for the Study of Angular Distributions of Gamma Rays following Radiative Capture</t>
  </si>
  <si>
    <t>*6.9E+06</t>
  </si>
  <si>
    <t>*1.02E+07</t>
  </si>
  <si>
    <t>1978ST08</t>
  </si>
  <si>
    <t>17</t>
  </si>
  <si>
    <t>1034</t>
  </si>
  <si>
    <t>D.J.Steck</t>
  </si>
  <si>
    <t>Isospin forbidden and allowed reactions 16O(α,α0)16O and 16O(α,γ)20Ne</t>
  </si>
  <si>
    <t>http://dx.doi.org/10.1103/PhysRevC.17.1034</t>
  </si>
  <si>
    <t>*6.97E+06</t>
  </si>
  <si>
    <t>1978SNZZ</t>
  </si>
  <si>
    <t>JOUR BAPSA 23 501 AF11 Snover</t>
  </si>
  <si>
    <t>1978DAZY</t>
  </si>
  <si>
    <t>JOUR BAPSA 23 502 AF12 Davidson</t>
  </si>
  <si>
    <t>1978DAZO</t>
  </si>
  <si>
    <t>REPT LAP-163,J M Davidson</t>
  </si>
  <si>
    <t>*8.18E+06</t>
  </si>
  <si>
    <t>1978DA19</t>
  </si>
  <si>
    <t>18</t>
  </si>
  <si>
    <t>2776</t>
  </si>
  <si>
    <t>J.M.Davidson</t>
  </si>
  <si>
    <t>J.M.Davidson, M.M.Lowry</t>
  </si>
  <si>
    <t>Suitability of the Lowest 1-, T = 1 and 1+, T = 1 States in 20Ne for Parity Nonconservation Experiments</t>
  </si>
  <si>
    <t>http://dx.doi.org/10.1103/PhysRevC.18.2776</t>
  </si>
  <si>
    <t>*1.015E+07</t>
  </si>
  <si>
    <t>1977STZG</t>
  </si>
  <si>
    <t>THESIS DABBB 38B 250,Steck</t>
  </si>
  <si>
    <t>*6.93E+06</t>
  </si>
  <si>
    <t>1977FI08</t>
  </si>
  <si>
    <t>288</t>
  </si>
  <si>
    <t>L.K.Fifield, F.P.Calaprice, C.H.Zimmerman, M.J.Hurst, A.Pakkanen, T.J.M.Symons, F.Watt, K.W.Allen</t>
  </si>
  <si>
    <t>Measurements of the Radiative Widths of the First T = 1,2+ State of 20Ne and their Relationship to Analog b-Decays</t>
  </si>
  <si>
    <t>http://dx.doi.org/10.1016/0375-9474(77)90081-1</t>
  </si>
  <si>
    <t>1976INZZ</t>
  </si>
  <si>
    <t>REPT LAP-150,P D Ingalls</t>
  </si>
  <si>
    <t>1976IN05</t>
  </si>
  <si>
    <t>265</t>
  </si>
  <si>
    <t>93</t>
  </si>
  <si>
    <t>P.D.Ingalls</t>
  </si>
  <si>
    <t>The Radiative Width of the Lowest T = 1 State of 20Ne and Fundamental b-Decay Studies</t>
  </si>
  <si>
    <t>http://dx.doi.org/10.1016/0375-9474(76)90117-2</t>
  </si>
  <si>
    <t>1975MOYV</t>
  </si>
  <si>
    <t>REPT ANL-75-75</t>
  </si>
  <si>
    <t>172</t>
  </si>
  <si>
    <t>1975INZY</t>
  </si>
  <si>
    <t>JOUR BAPSA 20 1495 BD4</t>
  </si>
  <si>
    <t>1975ELZU</t>
  </si>
  <si>
    <t>87</t>
  </si>
  <si>
    <t>1974STZS</t>
  </si>
  <si>
    <t>JOUR BAPSA 19 643 AD1</t>
  </si>
  <si>
    <t>1973FO06</t>
  </si>
  <si>
    <t>44</t>
  </si>
  <si>
    <t>H.T.Fortune</t>
  </si>
  <si>
    <t>H.T.Fortune, R.R.Betts, J.D.Garrett, R.Middleton</t>
  </si>
  <si>
    <t>Is the 11.95 MeV 8+ State of 20Ne in the Ground-State Band (Question)</t>
  </si>
  <si>
    <t>http://dx.doi.org/10.1016/0370-2693(73)90303-1</t>
  </si>
  <si>
    <t>1973ALYB</t>
  </si>
  <si>
    <t>CONF Lexington(Symp Structure Low-Medium Mass Nuclei,5th)</t>
  </si>
  <si>
    <t>272</t>
  </si>
  <si>
    <t>*7.6E+06</t>
  </si>
  <si>
    <t>*mes s(E;Eg,q(g))</t>
  </si>
  <si>
    <t>1972AL32</t>
  </si>
  <si>
    <t>T.K.Alexander</t>
  </si>
  <si>
    <t>T.K.Alexander, B.Y.Underwood, N.Anyas-Weiss, N.A.Jelley, J.Szucs, S.P.Dolan, M.R.Wormald, K.W.Allen</t>
  </si>
  <si>
    <t>16O(a,g)20Ne Capture g-Ray Measurements on the Excited Kp = 0+ Bands in 20Ne Near 7 MeV</t>
  </si>
  <si>
    <t>http://dx.doi.org/10.1016/0375-9474(72)90741-5</t>
  </si>
  <si>
    <t>*4.6E+06</t>
  </si>
  <si>
    <t>1971RO33</t>
  </si>
  <si>
    <t>D.W.O.Rogers</t>
  </si>
  <si>
    <t>D.W.O.Rogers, K.W.Allen, H.C.Evans, N.A.Jelley, A.E.Litherland, B.Y.Underwood</t>
  </si>
  <si>
    <t>The 5- Resonance in the 16O(a,g)20Ne Reaction at E = 4.65 MeV</t>
  </si>
  <si>
    <t>http://dx.doi.org/10.1016/0370-2693(71)90572-7</t>
  </si>
  <si>
    <t>*5.06E+06</t>
  </si>
  <si>
    <t>1971RO13</t>
  </si>
  <si>
    <t>1397</t>
  </si>
  <si>
    <t>D.W.O.Rogers, J.H.Aitken, A.E.Litherland, W.R.Dixon, R.S.Storey</t>
  </si>
  <si>
    <t>Radiative Width of the 6+ Level in 20Ne at 8.78 MeV</t>
  </si>
  <si>
    <t>*2.9E+06</t>
  </si>
  <si>
    <t>1969GR03</t>
  </si>
  <si>
    <t>13</t>
  </si>
  <si>
    <t>H.Grawe</t>
  </si>
  <si>
    <t>H.Grawe, K.P.Lieb</t>
  </si>
  <si>
    <t>E2 Transitions in Doubly Even sd Shell Nuclei</t>
  </si>
  <si>
    <t>http://dx.doi.org/10.1016/0375-9474(69)90763-5</t>
  </si>
  <si>
    <t>1967ALZV</t>
  </si>
  <si>
    <t>Intern.Nucl.Phys.Conf., Gatlinburg, Tenn. (1966), R.L.Becker, C.D.Goodman, P.H.Stelson, A.Zucker, Eds., Academic Press, New York</t>
  </si>
  <si>
    <t>367</t>
  </si>
  <si>
    <t>T.K.Alexander, C.Broude, A.J.Ferguson, J.A.Kuehner, A.E.Litherland, R.W.Ollerhead, P.J.M.Smulders</t>
  </si>
  <si>
    <t>Transition Probabilities in Ne20, Mg24, and Si28</t>
  </si>
  <si>
    <t>*4.8E+06</t>
  </si>
  <si>
    <t>*9.9E+06</t>
  </si>
  <si>
    <t>1964PE05</t>
  </si>
  <si>
    <t>NP</t>
  </si>
  <si>
    <t>54</t>
  </si>
  <si>
    <t>434</t>
  </si>
  <si>
    <t>1964</t>
  </si>
  <si>
    <t>J.D.Pearson</t>
  </si>
  <si>
    <t>J.D.Pearson, R.H.Spear</t>
  </si>
  <si>
    <t>A Study of the Gamma Radiation Produced in the Alpha-Particle Bombardment of O16</t>
  </si>
  <si>
    <t>http://dx.doi.org/10.1016/0029-5582(64)90425-0</t>
  </si>
  <si>
    <t>17O(n,γ)18O</t>
  </si>
  <si>
    <t>*1.01E+06</t>
  </si>
  <si>
    <t>1997KE06</t>
  </si>
  <si>
    <t>621</t>
  </si>
  <si>
    <t>243</t>
  </si>
  <si>
    <t>V.V.Ketlerov</t>
  </si>
  <si>
    <t>V.V.Ketlerov, A.A.Goverdovsky, V.A.Khryachkov, V.F.Mitrofanov, Yu.B.Ostapenko, R.C.Haight, P.E.Koehler, S.M.Grimes, R.S.Smith</t>
  </si>
  <si>
    <t>Detailed Study of Double-Differential Cross-Sections for the 17O(n,a)14C Reaction</t>
  </si>
  <si>
    <t>http://dx.doi.org/10.1016/S0375-9474(97)00246-7</t>
  </si>
  <si>
    <t>1979LOZT</t>
  </si>
  <si>
    <t>NEANDC(CAN)-51/L</t>
  </si>
  <si>
    <t>M.A.Lone</t>
  </si>
  <si>
    <t>M.A.Lone, W.M.Inglis</t>
  </si>
  <si>
    <t>Gamma Radiation and Cross Section for 17O(n,g)18O</t>
  </si>
  <si>
    <t>1979LOZK</t>
  </si>
  <si>
    <t>Proc.Intern.Symp.Neutron Capture Gamma Ray Spectroscopy and Related Topics, 3rd, BNL, Upton, NY (1978), R.E.Chrien, W.R.Kane, Eds., Plenum Press, New York</t>
  </si>
  <si>
    <t>678</t>
  </si>
  <si>
    <t>New External Thermal Facility at NRU and 17O(n,g)18O Reaction Studies</t>
  </si>
  <si>
    <t>1978LOZW</t>
  </si>
  <si>
    <t>Proc.Intern.Symp.Neutron Capture Gamma Ray Spectroscopy and Related Topics, 3rd, BNL, Upton, (1978), R.E.Chrien, W.R.Kane, eds., Plenum Press, New York</t>
  </si>
  <si>
    <t>New external thermal facility at NRU and 17O(n,g)18O reaction</t>
  </si>
  <si>
    <t>1978LOZT</t>
  </si>
  <si>
    <t>CONF BNL(Neutron Capt g-Ray Spectr),Contrib,No48,Lone</t>
  </si>
  <si>
    <t>1978LOZR</t>
  </si>
  <si>
    <t>REPT AECL-6366,p57,Lone</t>
  </si>
  <si>
    <t>17O(p,γ)18F</t>
  </si>
  <si>
    <t>*1.9E+05</t>
  </si>
  <si>
    <t>*5.19E+05</t>
  </si>
  <si>
    <t>2005IL02</t>
  </si>
  <si>
    <t>73c</t>
  </si>
  <si>
    <t>C.Iliadis, A.E.Champagne</t>
  </si>
  <si>
    <t>Nuclear Astrophysics: Direct measurements with stable beams</t>
  </si>
  <si>
    <t>http://dx.doi.org/10.1016/j.nuclphysa.2005.05.019</t>
  </si>
  <si>
    <t>*1.4E+05</t>
  </si>
  <si>
    <t>*5.4E+05</t>
  </si>
  <si>
    <t>2005FO03</t>
  </si>
  <si>
    <t>71</t>
  </si>
  <si>
    <t>055801</t>
  </si>
  <si>
    <t>C.Fox</t>
  </si>
  <si>
    <t>C.Fox, C.Iliadis, A.E.Champagne, R.P.Fitzgerald, R.Longland, J.Newton, J.Pollanen, R.Runkle</t>
  </si>
  <si>
    <t>Thermonuclear reaction rate of 17O(p,g)18F</t>
  </si>
  <si>
    <t>http://dx.doi.org/10.1103/PhysRevC.71.055801</t>
  </si>
  <si>
    <t>*1.85E+05</t>
  </si>
  <si>
    <t>*2.15E+05</t>
  </si>
  <si>
    <t>2004FOZY</t>
  </si>
  <si>
    <t>Triangle Univ.Nuclear Lab., Ann.Rept., p.32 (2004)</t>
  </si>
  <si>
    <t>C.Fox, C.Iliadis, A.E.Champagne, A.Coc, J.Jose, R.Longland, J.Newton, J.Pollanen, R.Runkle</t>
  </si>
  <si>
    <t>Explosive Hydrogen Burning of 17O in Classical Nova</t>
  </si>
  <si>
    <t>TUNL-XLIII</t>
  </si>
  <si>
    <t>*2.2E+05</t>
  </si>
  <si>
    <t>1999BLZZ</t>
  </si>
  <si>
    <t>ORNL-6957,Physics Division Progress Report 1998,RIB003</t>
  </si>
  <si>
    <t>J.C.Blackmon</t>
  </si>
  <si>
    <t>J.C.Blackmon, D.W.Bardayan, P.F.Bertone, A.E.Champagne, A.A.Chen, S.E.Hale, V.Y.Hansper, J.L.Mosher, D.C.Powell, M.S.Smith, K.D.Veal</t>
  </si>
  <si>
    <t>Search for the 180-keV Resonance in 17O(p,g)18F</t>
  </si>
  <si>
    <t>E.G.Adelberger</t>
  </si>
  <si>
    <t>*8.0E+06</t>
  </si>
  <si>
    <t>1983PI07</t>
  </si>
  <si>
    <t>ARI</t>
  </si>
  <si>
    <t>34</t>
  </si>
  <si>
    <t>1571</t>
  </si>
  <si>
    <t>A.E.Pillay</t>
  </si>
  <si>
    <t>A.E.Pillay, D.K.Bewley</t>
  </si>
  <si>
    <t>Analysis of the Rare Stable Isotopes of Carbon, Nitrogen and Oxygen Using Charged-Particle Induced Prompt g-Rays</t>
  </si>
  <si>
    <t>http://dx.doi.org/10.1016/0020-708X(83)90001-7</t>
  </si>
  <si>
    <t>*2.8E+06</t>
  </si>
  <si>
    <t>1978SE08</t>
  </si>
  <si>
    <t>J.C.Sens</t>
  </si>
  <si>
    <t>J.C.Sens, S.M.Refaei, A.Ben Mohamed, A.Pape</t>
  </si>
  <si>
    <t>Search for simple configurations in 18F. I. The 17O(p ,p)17O reaction</t>
  </si>
  <si>
    <t>http://dx.doi.org/10.1103/PhysRevC.18.2007</t>
  </si>
  <si>
    <t>1978KIZO</t>
  </si>
  <si>
    <t>JOUR DABBB 39 1837,Kieser</t>
  </si>
  <si>
    <t>1977SE12</t>
  </si>
  <si>
    <t>2129</t>
  </si>
  <si>
    <t>Search for Simple Configurations in 18F. I. The 17O(p,p)17O Reaction</t>
  </si>
  <si>
    <t>http://dx.doi.org/10.1103/PhysRevC.16.2129</t>
  </si>
  <si>
    <t>1977KIZW</t>
  </si>
  <si>
    <t>JOUR PHCAA 33,No3,9,BD6,Kieser</t>
  </si>
  <si>
    <t>1976ROYI</t>
  </si>
  <si>
    <t>CONF Paris(Atomic Masses),Proc,P60,Rolfs</t>
  </si>
  <si>
    <t>1975TRZL</t>
  </si>
  <si>
    <t>THESIS DABBB 36B 2322,Trautvetter</t>
  </si>
  <si>
    <t>*1.36E+06</t>
  </si>
  <si>
    <t>*1.65E+06</t>
  </si>
  <si>
    <t>1975RO20</t>
  </si>
  <si>
    <t>250</t>
  </si>
  <si>
    <t>295</t>
  </si>
  <si>
    <t>C.Rolfs, W.S.Rodney</t>
  </si>
  <si>
    <t>Hydrogen Burning of 17O in the CNO Cycle</t>
  </si>
  <si>
    <t>http://dx.doi.org/10.1016/0375-9474(75)90260-2</t>
  </si>
  <si>
    <t>*1.5E+06</t>
  </si>
  <si>
    <t>1974BEWI</t>
  </si>
  <si>
    <t>REPT Univ Louis Pasteur,Strasbourg,1974 Annual</t>
  </si>
  <si>
    <t>*4.4E+05</t>
  </si>
  <si>
    <t>*1.44E+06</t>
  </si>
  <si>
    <t>1973SE03</t>
  </si>
  <si>
    <t>241</t>
  </si>
  <si>
    <t>J.C.Sens, A.Pape, R.Armbruster</t>
  </si>
  <si>
    <t>A Spectroscopic Study of 18F (II). The 17O(p,g)18F Reaction</t>
  </si>
  <si>
    <t>http://dx.doi.org/10.1016/0375-9474(73)90548-4</t>
  </si>
  <si>
    <t>*5.61E+05</t>
  </si>
  <si>
    <t>1973RO04</t>
  </si>
  <si>
    <t>274</t>
  </si>
  <si>
    <t>C.Rolfs, W.E.Kieser, R.E.Azuma, A.E.Litherland</t>
  </si>
  <si>
    <t>Nuclear Structure of 18F (II). Low-Spin (2s,1d)2 States</t>
  </si>
  <si>
    <t>http://dx.doi.org/10.1016/0375-9474(73)90550-2</t>
  </si>
  <si>
    <t>1972BEZJ</t>
  </si>
  <si>
    <t>JOUR BAPSA 17 444,I Berka,5/2/72</t>
  </si>
  <si>
    <t>*5.17E+05</t>
  </si>
  <si>
    <t>1972BE37</t>
  </si>
  <si>
    <t>50</t>
  </si>
  <si>
    <t>1682</t>
  </si>
  <si>
    <t>I.Berka</t>
  </si>
  <si>
    <t>I.Berka, C.Rolfs, R.E.Azuma</t>
  </si>
  <si>
    <t>Excitation Energy of the Fourth Excited State in 18F</t>
  </si>
  <si>
    <t>*mes s(Ea,Eg,q(a), q(g)),gg(q)</t>
  </si>
  <si>
    <t>1971SEZL</t>
  </si>
  <si>
    <t>REPT FRNC-TH-380</t>
  </si>
  <si>
    <t>*mes s(Eg,q(g))</t>
  </si>
  <si>
    <t>1971BEZM</t>
  </si>
  <si>
    <t>JOUR BAPSA 16 510</t>
  </si>
  <si>
    <t>1970ZAZZ</t>
  </si>
  <si>
    <t>THESIS L A Zaremba, Univ Maryland, DABBB 31B 6824</t>
  </si>
  <si>
    <t>17O(p,α)14N</t>
  </si>
  <si>
    <t>*2.1E+05</t>
  </si>
  <si>
    <t>2007NE08</t>
  </si>
  <si>
    <t>055808</t>
  </si>
  <si>
    <t>J.R.Newton</t>
  </si>
  <si>
    <t>J.R.Newton, C.Iliadis, A.E.Champagne, R.Longland, C.Ugalde</t>
  </si>
  <si>
    <t>Remeasurement of the 193 keV resonance in 17O(p,a)14N</t>
  </si>
  <si>
    <t>http://dx.doi.org/10.1103/PhysRevC.75.055808</t>
  </si>
  <si>
    <t>*6.5E+04</t>
  </si>
  <si>
    <t>*7.5E+04</t>
  </si>
  <si>
    <t>1995BL07</t>
  </si>
  <si>
    <t>74</t>
  </si>
  <si>
    <t>2642</t>
  </si>
  <si>
    <t>J.C.Blackmon, A.E.Champagne, M.A.Hofstee, M.S.Smith, R.G.Downing, G.P.Lamaze</t>
  </si>
  <si>
    <t>Measurement of the 17O(p,a)14N Cross Section at Stellar Energies</t>
  </si>
  <si>
    <t>http://dx.doi.org/10.1103/PhysRevLett.74.2642</t>
  </si>
  <si>
    <t>1994BLZV</t>
  </si>
  <si>
    <t>Thesis, Univ.North Carolina</t>
  </si>
  <si>
    <t>*1.4E+08</t>
  </si>
  <si>
    <t>*2.0E+08</t>
  </si>
  <si>
    <t>1992BE21</t>
  </si>
  <si>
    <t>343</t>
  </si>
  <si>
    <t>M.Berheide</t>
  </si>
  <si>
    <t>M.Berheide, C.Rolfs, U.Schroder, H.P.Trautvetter</t>
  </si>
  <si>
    <t>Search for the 70 keV Resonance in 17O(p,a)14N</t>
  </si>
  <si>
    <t>http://www.springerlink.com/content/v30r204538721q64/fulltext.pdf</t>
  </si>
  <si>
    <t>*1.6E+06</t>
  </si>
  <si>
    <t>1979KIZZ</t>
  </si>
  <si>
    <t>W.E.Kieser</t>
  </si>
  <si>
    <t>W.E.Kieser, R.E.Azuma, K.P.Jackson</t>
  </si>
  <si>
    <t>The 17O(p,a)14N Reaction: Physics and astrophysics</t>
  </si>
  <si>
    <t>1979KI13</t>
  </si>
  <si>
    <t>331</t>
  </si>
  <si>
    <t>155</t>
  </si>
  <si>
    <t>The 17O(p,a)14N Reaction: Physics and Astrophysics</t>
  </si>
  <si>
    <t>http://dx.doi.org/10.1016/0375-9474(79)90307-5</t>
  </si>
  <si>
    <t>J.C.Sens, S.M.Refaei, A.Pape</t>
  </si>
  <si>
    <t>Search for Simple Configurations in 18F. II. The 17O(p,a0)14N, 17O(P,P1g)17O, and 17O(p,g)18F Reactions</t>
  </si>
  <si>
    <t>1974ROZN</t>
  </si>
  <si>
    <t>JOUR BAPSA 19 553 HJ8</t>
  </si>
  <si>
    <t>*1.33E+06</t>
  </si>
  <si>
    <t>1973SE02</t>
  </si>
  <si>
    <t>232</t>
  </si>
  <si>
    <t>J.C.Sens, F.Rietsch, A.Pape, R.Armbruster</t>
  </si>
  <si>
    <t>A Spectroscopic Study of 18F (I). The 17O(p,p)17O and 17O(p,a0)14N Reactions</t>
  </si>
  <si>
    <t>http://dx.doi.org/10.1016/0375-9474(73)90547-2</t>
  </si>
  <si>
    <t>(p,ag)</t>
  </si>
  <si>
    <t>*mes s(Ea,Eg,q(a), q(g))</t>
  </si>
  <si>
    <t>17O(α,n)20Ne</t>
  </si>
  <si>
    <t>*1.0E+05</t>
  </si>
  <si>
    <t>2008KAZX</t>
  </si>
  <si>
    <t>Proc.Frontiers in Nuclear Structure, and Reactions (FINUSTAR 2), Crete, Greece, 10-14 Sept. 2007, P.Demetriou, R.Julin, S.V.Harissopulos, Eds. p.365 (2008)</t>
  </si>
  <si>
    <t>M.Katsuma</t>
  </si>
  <si>
    <t>Systematic analysis of astrophysical S-factors and thermonuclear reaction rates</t>
  </si>
  <si>
    <t>http://dx.doi.org/10.1063/1.2939331</t>
  </si>
  <si>
    <t>AIP Conf.Proc 1012 (2008)</t>
  </si>
  <si>
    <t>*1.1E+06</t>
  </si>
  <si>
    <t>*5.5E+06</t>
  </si>
  <si>
    <t>2005BA78</t>
  </si>
  <si>
    <t>NSE</t>
  </si>
  <si>
    <t>135</t>
  </si>
  <si>
    <t>R.Babut</t>
  </si>
  <si>
    <t>R.Babut, O.Bouland, E.Fort</t>
  </si>
  <si>
    <t>Reich-Moore Parameterization of (a,n) Reactions on Light Nuclei: Impact on a Neutron Source Calculation in an Oxide Fuel</t>
  </si>
  <si>
    <t>*5.8E+06</t>
  </si>
  <si>
    <t>1993VL02</t>
  </si>
  <si>
    <t>AE</t>
  </si>
  <si>
    <t>134</t>
  </si>
  <si>
    <t>1993</t>
  </si>
  <si>
    <t>G.N.Vlaskin</t>
  </si>
  <si>
    <t>G.N.Vlaskin, E.V.Chvankin</t>
  </si>
  <si>
    <t>Neutron Spectrum and Yield of Accompanying Photon Radiation of Lithium Neutron Sources</t>
  </si>
  <si>
    <t>http://dx.doi.org/10.1007/BF00760355</t>
  </si>
  <si>
    <t>SJA</t>
  </si>
  <si>
    <t>129</t>
  </si>
  <si>
    <t>1983LA17</t>
  </si>
  <si>
    <t>反応</t>
  </si>
  <si>
    <r>
      <t xml:space="preserve">標的核 </t>
    </r>
    <r>
      <rPr>
        <sz val="12"/>
        <rFont val="Arial"/>
        <family val="2"/>
      </rPr>
      <t>Z</t>
    </r>
    <r>
      <rPr>
        <sz val="12"/>
        <rFont val="ＭＳ Ｐゴシック"/>
        <family val="3"/>
      </rPr>
      <t>（原子番号）</t>
    </r>
  </si>
  <si>
    <r>
      <t xml:space="preserve">標的核 </t>
    </r>
    <r>
      <rPr>
        <sz val="12"/>
        <rFont val="Arial"/>
        <family val="2"/>
      </rPr>
      <t>A</t>
    </r>
    <r>
      <rPr>
        <sz val="12"/>
        <rFont val="ＭＳ Ｐゴシック"/>
        <family val="3"/>
      </rPr>
      <t>（質量数）</t>
    </r>
  </si>
  <si>
    <t>入射粒子</t>
  </si>
  <si>
    <t>放出粒子</t>
  </si>
  <si>
    <t>Energy-min [ev]</t>
  </si>
  <si>
    <t>Energy-max [ev]</t>
  </si>
  <si>
    <t>Cross-section</t>
  </si>
  <si>
    <t>Astrophysical S-factor</t>
  </si>
  <si>
    <t>Reaction rate</t>
  </si>
  <si>
    <t>Α-spectra</t>
  </si>
  <si>
    <t>G-spectra</t>
  </si>
  <si>
    <t>B(λ)</t>
  </si>
  <si>
    <t>A-decay</t>
  </si>
  <si>
    <t>G-multipolarity</t>
  </si>
  <si>
    <t>B-spectra</t>
  </si>
  <si>
    <t>B-decay</t>
  </si>
  <si>
    <t>Keynumber</t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</si>
  <si>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雑誌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</si>
  <si>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巻号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</si>
  <si>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ページ</t>
    </r>
  </si>
  <si>
    <r>
      <t>書誌情報</t>
    </r>
    <r>
      <rPr>
        <sz val="12"/>
        <rFont val="Arial"/>
        <family val="2"/>
      </rPr>
      <t>-</t>
    </r>
    <r>
      <rPr>
        <sz val="12"/>
        <rFont val="ＭＳ Ｐゴシック"/>
        <family val="3"/>
      </rPr>
      <t>年数</t>
    </r>
  </si>
  <si>
    <t>1st Author</t>
  </si>
  <si>
    <t>Authors</t>
  </si>
  <si>
    <t>Title</t>
  </si>
  <si>
    <t>リンク</t>
  </si>
  <si>
    <t>コメント</t>
  </si>
  <si>
    <t>No.</t>
  </si>
  <si>
    <t>Checkup</t>
  </si>
  <si>
    <t>author+year</t>
  </si>
  <si>
    <r>
      <t>EXFOR</t>
    </r>
    <r>
      <rPr>
        <sz val="12"/>
        <rFont val="ＭＳ Ｐゴシック"/>
        <family val="3"/>
      </rPr>
      <t>との照合</t>
    </r>
  </si>
  <si>
    <t>14O(α,γ)18Ne</t>
  </si>
  <si>
    <t>a</t>
  </si>
  <si>
    <t>g</t>
  </si>
  <si>
    <t>*not given</t>
  </si>
  <si>
    <t>cal</t>
  </si>
  <si>
    <t>1987WI11</t>
  </si>
  <si>
    <t>AJ</t>
  </si>
  <si>
    <t>M.Wiescher</t>
  </si>
  <si>
    <t>M.Wiescher, V.Harms, J.Gorres, F.-K.Theilemann, L.J.Rybarcyk</t>
  </si>
  <si>
    <t>Alpha-Burning of 14O</t>
  </si>
  <si>
    <t>http://dx.doi.org/10.1086/165189</t>
  </si>
  <si>
    <t>14O(α,p)17F</t>
  </si>
  <si>
    <t>p</t>
  </si>
  <si>
    <t>ana</t>
  </si>
  <si>
    <t>1997BA57</t>
  </si>
  <si>
    <t>PR/C</t>
  </si>
  <si>
    <t>56</t>
  </si>
  <si>
    <t>D.W.Bardayan</t>
  </si>
  <si>
    <t>D.W.Bardayan, M.S.Smith</t>
  </si>
  <si>
    <t>Expressions for the 14O(a,p)17F and 17F(p,g)18Ne Astrophysical Reaction Rates</t>
  </si>
  <si>
    <t>http://dx.doi.org/10.1103/PhysRevC.56.1647</t>
  </si>
  <si>
    <t>*5.0E+05</t>
  </si>
  <si>
    <t>*4.5E+06</t>
  </si>
  <si>
    <t>1989FU01</t>
  </si>
  <si>
    <t>ZP/A</t>
  </si>
  <si>
    <t>C.Funck</t>
  </si>
  <si>
    <t>C.Funck, B.Grund, K.Langanke</t>
  </si>
  <si>
    <t>Improved Study of the 14O(a,p)17F Reaction at Stellar Energies</t>
  </si>
  <si>
    <t>http://www.springerlink.com/content/kh890l056l12385q/fulltext.pdf</t>
  </si>
  <si>
    <t>*4.0E+06</t>
  </si>
  <si>
    <t>1988FU02</t>
  </si>
  <si>
    <t>NP/A</t>
  </si>
  <si>
    <t>480</t>
  </si>
  <si>
    <t>188</t>
  </si>
  <si>
    <t>1988</t>
  </si>
  <si>
    <t>C.Funck, K.Langanke</t>
  </si>
  <si>
    <t>Microscopic Study of the 14O(a,p)17F Reaction at Stellar Energies</t>
  </si>
  <si>
    <t>http://dx.doi.org/10.1016/0375-9474(88)90392-2</t>
  </si>
  <si>
    <t>15O(α,γ)19Ne</t>
  </si>
  <si>
    <t>*low</t>
  </si>
  <si>
    <t>2007LU10</t>
  </si>
  <si>
    <t>665</t>
  </si>
  <si>
    <t>637</t>
  </si>
  <si>
    <t>2007</t>
  </si>
  <si>
    <t>J.Lund Fisker</t>
  </si>
  <si>
    <t>J.Lund Fisker, W.Tan, J.Gorres, M.Wiescher, R.L.Cooper</t>
  </si>
  <si>
    <t>The 15O(a,g)19Ne Reaction Rate and the Stability of Thermonuclear Burning on Accreting Neutron Stars</t>
  </si>
  <si>
    <t>http://www.journals.uchicago.edu/doi/pdf/10.1086/519517</t>
  </si>
  <si>
    <t>4.0E+06</t>
  </si>
  <si>
    <t>2000DU09</t>
  </si>
  <si>
    <t>672</t>
  </si>
  <si>
    <t>153</t>
  </si>
  <si>
    <t>2000</t>
  </si>
  <si>
    <t>M.Dufour</t>
  </si>
  <si>
    <t>M.Dufour, P.Descouvemont</t>
  </si>
  <si>
    <t>The 15N(a,g)19F and 15O(a,g)19Ne Reactions in a Microscopic Multicluster Model</t>
  </si>
  <si>
    <t>http://dx.doi.org/10.1016/S0375-9474(00)00054-3</t>
  </si>
  <si>
    <t>1997DE14</t>
  </si>
  <si>
    <t>55</t>
  </si>
  <si>
    <t>3149</t>
  </si>
  <si>
    <t>1997</t>
  </si>
  <si>
    <t>F.de Oliveira</t>
  </si>
  <si>
    <t>F.de Oliveira, A.Coc, P.Aguer, G.Bogaert, J.Kiener, A.Lefebvre, V.Tatischeff, J.-P.Thibaud, S.Fortier, J.M.Maison, L.Rosier, G.Rotbard, J.Vernotte, S.Wilmes, P.Mohr, V.Kolle, G.Staudt</t>
  </si>
  <si>
    <t>Comparison of Low-Energy Resonances in 15N(a,g)19F and 15O(a,g)19Ne and Related Uncertainties</t>
  </si>
  <si>
    <t>http://dx.doi.org/10.1103/PhysRevC.55.3149</t>
  </si>
  <si>
    <t>1996RE16</t>
  </si>
  <si>
    <t>APP/B</t>
  </si>
  <si>
    <t>27</t>
  </si>
  <si>
    <t>231</t>
  </si>
  <si>
    <t>1996</t>
  </si>
  <si>
    <t>H.Rebel</t>
  </si>
  <si>
    <t>Coulomb Dissociation Experiments of Astrophysical Significance</t>
  </si>
  <si>
    <t>http://th-www.if.uj.edu.pl/acta/vol27/pdf/v27p0231.pdf</t>
  </si>
  <si>
    <t>5.36E+05</t>
  </si>
  <si>
    <t>5.42E+05</t>
  </si>
  <si>
    <t>ded</t>
  </si>
  <si>
    <t>1987MAZQ</t>
  </si>
  <si>
    <t>PC</t>
  </si>
  <si>
    <t>43</t>
  </si>
  <si>
    <t>85</t>
  </si>
  <si>
    <t>1987</t>
  </si>
  <si>
    <t>P.V.Magnus</t>
  </si>
  <si>
    <t>P.V.Magnus, P.D.Parker, M.S.Smith, R.E.Azuma, C.Campbell, J.D.King, J.Vise</t>
  </si>
  <si>
    <t>Low Energy ALpha-Particle Capture on 15N</t>
  </si>
  <si>
    <t>16O(n,γ)17O</t>
  </si>
  <si>
    <t>n</t>
  </si>
  <si>
    <t>*1.4E+07</t>
  </si>
  <si>
    <t>mes</t>
  </si>
  <si>
    <t>2008TA15</t>
  </si>
  <si>
    <t>JRN</t>
  </si>
  <si>
    <t>276</t>
  </si>
  <si>
    <t>639</t>
  </si>
  <si>
    <t>2008</t>
  </si>
  <si>
    <t>H.Tan</t>
  </si>
  <si>
    <t>H.Tan, S.Mitra, L.Wielopolski, A.Fallu-Labruyere, W.Hennig, Y.X.Chu, W.K.Warburton</t>
  </si>
  <si>
    <t>A multiple time-gated system for pulsed digital gamma-ray spectroscopy</t>
  </si>
  <si>
    <t>http://dx.doi.org/10.1007/s10967-008-0611-0</t>
  </si>
  <si>
    <t>*thermal</t>
  </si>
  <si>
    <t>2008FIZZ</t>
  </si>
  <si>
    <t>Proc.2007 International Workshop on Compound-Nuclear Reactions and Related Topics, Yosemite Nat.Park, Ca., 22-26 OCT. 2007, J.Escher, F.S.Dietrich, T.Kawano, I.J.Thompson, Eds. p.26 (2008)</t>
  </si>
  <si>
    <t>R.B.Firestone</t>
  </si>
  <si>
    <t>R.B.Firestone, M.Krticka, D.P.McNabb, B.Sleaford, U.Agvaanluvsan, T.Belgya, Zs.Revay</t>
  </si>
  <si>
    <t>New Methods for the Determination of Total Radiative Thermal Neutron Capture Cross Sections</t>
  </si>
  <si>
    <t>http://dx.doi.org/10.1063/1.2920738</t>
  </si>
  <si>
    <t>AIP CONF.PROC. 1005 (2008)</t>
  </si>
  <si>
    <t>*1.0E+04</t>
  </si>
  <si>
    <t>*1.0E+07</t>
  </si>
  <si>
    <t>2008CH05</t>
  </si>
  <si>
    <t>77</t>
  </si>
  <si>
    <t>015809</t>
  </si>
  <si>
    <t>S.Chiba</t>
  </si>
  <si>
    <t>S.Chiba, H.Koura, T.Hayakawa, T.Maruyama, T.Kawano, T.Kajino</t>
  </si>
  <si>
    <t>Direct and semi-direct capture in low-energy (n,g) reactions of neutron-rich tin isotopes and its implications for r-process nucleosynthesis</t>
  </si>
  <si>
    <t>http://dx.doi.org/10.1103/PhysRevC.77.015809</t>
  </si>
  <si>
    <t>com,ana</t>
  </si>
  <si>
    <t>2002RE13</t>
  </si>
  <si>
    <t>AND</t>
  </si>
  <si>
    <t>80</t>
  </si>
  <si>
    <t>1</t>
  </si>
  <si>
    <t>2002</t>
  </si>
  <si>
    <t>R.C.Reedy</t>
  </si>
  <si>
    <t>R.C.Reedy, S.C.Frankle</t>
  </si>
  <si>
    <t>Prompt Gamma Rays from Radiative Capture of Thermal Neutrons by Elements from Hydrogen Through Zinc</t>
  </si>
  <si>
    <t>http://dx.doi.org/10.1006/adnd.2001.0870</t>
  </si>
  <si>
    <t>2000ZHZP</t>
  </si>
  <si>
    <t>INDC(CPR)-051</t>
  </si>
  <si>
    <t>C.Zhou</t>
  </si>
  <si>
    <t>Thermal Neutron Capture Data for A = 1-25</t>
  </si>
  <si>
    <t>1999ZHZM</t>
  </si>
  <si>
    <t>INDC(CPR)-049/L</t>
  </si>
  <si>
    <t>76</t>
  </si>
  <si>
    <t>1999</t>
  </si>
  <si>
    <t>Prompt g-Ray Data Evaluation of Thermal-Neutron Capture for A = 1 J 25</t>
  </si>
  <si>
    <t>*6.0E+05</t>
  </si>
  <si>
    <t>*cal s(En)</t>
  </si>
  <si>
    <t>1997LI10</t>
  </si>
  <si>
    <t>619</t>
  </si>
  <si>
    <t>49</t>
  </si>
  <si>
    <t>A.Likar</t>
  </si>
  <si>
    <t>A.Likar, T.Vidmar</t>
  </si>
  <si>
    <t>Direct Neutron Capture in Light Nuclei</t>
  </si>
  <si>
    <t>http://dx.doi.org/10.1016/S0375-9474(97)00129-2</t>
  </si>
  <si>
    <t>*3.0E+05</t>
  </si>
  <si>
    <t>1996NA27</t>
  </si>
  <si>
    <t>HI</t>
  </si>
  <si>
    <t>103</t>
  </si>
  <si>
    <t>Y.Nagai</t>
  </si>
  <si>
    <t>Y.Nagai, T.Shima, T.S.Suzuki, H.Sato, T.Kikuchi, T.Kii, M.Igashira, T.Ohsaki</t>
  </si>
  <si>
    <t>Fast Neutron Capture Reactions in Nuclear Astrophysics</t>
  </si>
  <si>
    <t>http://www.springerlink.com/content/f1144r7131193614/fulltext.pdf</t>
  </si>
  <si>
    <t>*8.0E+04</t>
  </si>
  <si>
    <t>mes,ded</t>
  </si>
  <si>
    <t>1995IG07</t>
  </si>
  <si>
    <t>441</t>
  </si>
  <si>
    <t>L89</t>
  </si>
  <si>
    <t>1995</t>
  </si>
  <si>
    <t>M.Igashira</t>
  </si>
  <si>
    <t>M.Igashira, Y.Nagai, K.Masuda, T.Ohsaki, H.Kitazawa</t>
  </si>
  <si>
    <t>Measurement of the 16O(n,g)17O Reaction Cross Section at Stellar Energy and the Critical Role of Nonresonant p-Wave Neutron Capture</t>
  </si>
  <si>
    <t>http://dx.doi.org/10.1086/187797</t>
  </si>
  <si>
    <t>1994NAZT</t>
  </si>
  <si>
    <t>Proc.Nuclei in the Cosmos III, Assergi, Italy,</t>
  </si>
  <si>
    <t>201</t>
  </si>
  <si>
    <t>1994</t>
  </si>
  <si>
    <t>Y.Nagai, M.Igashira, T.Shima, K.Masuda, T.Ohsaki, H.Kitazawa</t>
  </si>
  <si>
    <t>Is 16O a strong neutron poison?</t>
  </si>
  <si>
    <t>*7.0E+06</t>
  </si>
  <si>
    <t>*mes s(q),ded s(g,n0)</t>
  </si>
  <si>
    <t>1994HU21</t>
  </si>
  <si>
    <t>Chin.J.Nucl.Phys.</t>
  </si>
  <si>
    <t>16</t>
  </si>
  <si>
    <t>270</t>
  </si>
  <si>
    <t>Z.-D.Huang</t>
  </si>
  <si>
    <t>Z.-D.Huang, L.-H.Zhu, L.Hou, D.-Z.Ding</t>
  </si>
  <si>
    <t>The Measurement of 16O(n,g)17O Reaction at the Pygmy Resonance Region</t>
  </si>
  <si>
    <t>1992WIZZ</t>
  </si>
  <si>
    <t>BAP</t>
  </si>
  <si>
    <t>37</t>
  </si>
  <si>
    <t>869</t>
  </si>
  <si>
    <t>1992</t>
  </si>
  <si>
    <t>R.R.Winters</t>
  </si>
  <si>
    <t>R.R.Winters, H.Beer, F.Voss</t>
  </si>
  <si>
    <t>Recalculation of the 16O Maxwellian-Averaged Neutron Capture Cross Section Over the Energy Region of Stellar Nucleosynthesis</t>
  </si>
  <si>
    <t>*2.8E+05</t>
  </si>
  <si>
    <t>*4.34E+05</t>
  </si>
  <si>
    <t>*mes s(E,Eg)</t>
  </si>
  <si>
    <t>1992IG01</t>
  </si>
  <si>
    <t>536</t>
  </si>
  <si>
    <t>285</t>
  </si>
  <si>
    <t>M.Igashira, H.Kitazawa, K.Takaura</t>
  </si>
  <si>
    <t>Valence-Neutron Capture in the 434 keV p3/2-Wave Resonance of 16O</t>
  </si>
  <si>
    <t>http://dx.doi.org/10.1016/0375-9474(92)90382-T</t>
  </si>
  <si>
    <t>*resonance</t>
  </si>
  <si>
    <t>1988KI02</t>
  </si>
  <si>
    <t>JP/G</t>
  </si>
  <si>
    <t>14</t>
  </si>
  <si>
    <t>S215</t>
  </si>
  <si>
    <t>H.Kitazawa</t>
  </si>
  <si>
    <t>H.Kitazawa, M.Igashira</t>
  </si>
  <si>
    <t>Mechanism of s-Wave and p-Wave Neutron Resonance Capture in Light and Medium-Weight Nuclei</t>
  </si>
  <si>
    <t>http://dx.doi.org/10.1088/0305-4616/14/S/023</t>
  </si>
  <si>
    <t>1979WU05</t>
  </si>
  <si>
    <t>19</t>
  </si>
  <si>
    <t>1153</t>
  </si>
  <si>
    <t>1979</t>
  </si>
  <si>
    <t>N.Wust</t>
  </si>
  <si>
    <t>N.Wust, H.Seyfarth, L.Aldea</t>
  </si>
  <si>
    <t>Two-Quantum Radiative Thermal Neutron Capture in 1H</t>
  </si>
  <si>
    <t>http://dx.doi.org/10.1103/PhysRevC.19.1153</t>
  </si>
  <si>
    <t>*th</t>
  </si>
  <si>
    <t>1977MCZG</t>
  </si>
  <si>
    <t>REPT INDC(SEC)-62/L,P124,McDonald</t>
  </si>
  <si>
    <t>124</t>
  </si>
  <si>
    <t>*mes s(Eg),ded s(2g)</t>
  </si>
  <si>
    <t>1977MC05</t>
  </si>
  <si>
    <t>281</t>
  </si>
  <si>
    <t>325</t>
  </si>
  <si>
    <t>1977</t>
  </si>
  <si>
    <t>A.B.McDonald</t>
  </si>
  <si>
    <t>A.B.McDonald, E.D.Earle, M.A.Lone, F.C.Khanna, H.C.Lee</t>
  </si>
  <si>
    <t>Doubly Radiative Thermal Neutron Capture in 2H and 16O: Experiment and Theory</t>
  </si>
  <si>
    <t>http://dx.doi.org/10.1016/0375-9474(77)90029-X</t>
  </si>
  <si>
    <t>1976LOZX</t>
  </si>
  <si>
    <t>REPT AECL-5508,P57</t>
  </si>
  <si>
    <t>57</t>
  </si>
  <si>
    <t>*cal s(2g),s(2g)/s(g)</t>
  </si>
  <si>
    <t>1976LE27</t>
  </si>
  <si>
    <t>PL/B</t>
  </si>
  <si>
    <t>65</t>
  </si>
  <si>
    <t>1976</t>
  </si>
  <si>
    <t>H.C.Lee</t>
  </si>
  <si>
    <t>H.C.Lee, F.C.Khanna, M.A.Lone, A.B.McDonald</t>
  </si>
  <si>
    <t>Doubly Radiative Neutron Capture by 2H, 3He, 16O and 208Pb</t>
  </si>
  <si>
    <t>http://dx.doi.org/10.1016/0370-2693(76)90162-3</t>
  </si>
  <si>
    <t>*6.5E+06</t>
  </si>
  <si>
    <t>*1.05E+07</t>
  </si>
  <si>
    <t>1974COYE</t>
  </si>
  <si>
    <t>REPT KDK-6 P27</t>
  </si>
  <si>
    <t>*4.3E+06</t>
  </si>
  <si>
    <t>*mes s(E)</t>
  </si>
  <si>
    <t>1973FO11</t>
  </si>
  <si>
    <t>8</t>
  </si>
  <si>
    <t>545</t>
  </si>
  <si>
    <t>1973</t>
  </si>
  <si>
    <t>J.L.Fowler</t>
  </si>
  <si>
    <t>J.L.Fowler, C.H.Johnson, R.M.Feezel</t>
  </si>
  <si>
    <t>Level Structure of 17O from Neutron Total Cross Sections</t>
  </si>
  <si>
    <t>http://dx.doi.org/10.1103/PhysRevC.8.545</t>
  </si>
  <si>
    <t>*mes s(E;Eg)</t>
  </si>
  <si>
    <t>1971AL09</t>
  </si>
  <si>
    <t>3</t>
  </si>
  <si>
    <t>1737</t>
  </si>
  <si>
    <t>1971</t>
  </si>
  <si>
    <t>B.J.Allen</t>
  </si>
  <si>
    <t>B.J.Allen, R.L.Macklin</t>
  </si>
  <si>
    <t>Neutron Capture Cross Sections of 13C and 16O</t>
  </si>
  <si>
    <t>http://dx.doi.org/10.1103/PhysRevC.3.1737</t>
  </si>
  <si>
    <t>16O(p,γ)17F</t>
  </si>
  <si>
    <t>*5.0E+06</t>
  </si>
  <si>
    <t>*4.0E+07</t>
  </si>
  <si>
    <t>2007BE47</t>
  </si>
  <si>
    <t>034607</t>
  </si>
  <si>
    <t>A.Belhout</t>
  </si>
  <si>
    <t>A.Belhout, J.Kiener, A.Coc, J.Duprat, C.Engrand, C.Fitoussi, M.Gounelle, A.Lefebvre-Schuhl, N.de Sereville, V.Tatischeff, J.-P.Thibaud, M.Chabot, F.Hammache, H.Benhabiles-Mezhoud</t>
  </si>
  <si>
    <t>g-ray production by proton and alpha-particle induced reactions on 12C, 16O, 24Mg, and Fe</t>
  </si>
  <si>
    <t>http://dx.doi.org/10.1103/PhysRevC.76.034607</t>
  </si>
  <si>
    <t>*2.0E+04</t>
  </si>
  <si>
    <t>*3.0E+06</t>
  </si>
  <si>
    <t>2006LA23</t>
  </si>
  <si>
    <t>PRL</t>
  </si>
  <si>
    <t>97</t>
  </si>
  <si>
    <t>173401</t>
  </si>
  <si>
    <t>2006</t>
  </si>
  <si>
    <t>I.Last</t>
  </si>
  <si>
    <t>I.Last, J.Jortner</t>
  </si>
  <si>
    <t>Tabletop Nucleosynthesis Driven by Cluster Coulomb Explosion</t>
  </si>
  <si>
    <t>http://dx.doi.org/10.1103/PhysRevLett.97.173401</t>
  </si>
  <si>
    <t>0</t>
  </si>
  <si>
    <t>2.0E+06</t>
  </si>
  <si>
    <t>2005BA81</t>
  </si>
  <si>
    <t>758</t>
  </si>
  <si>
    <t>395c</t>
  </si>
  <si>
    <t>2005</t>
  </si>
  <si>
    <t>C.Barbieri</t>
  </si>
  <si>
    <t>C.Barbieri, B.K.Jennings</t>
  </si>
  <si>
    <t>Study of the 16O(p,g) Reaction at Astrophysical Energies</t>
  </si>
  <si>
    <t>http://dx.doi.org/10.1016/j.nuclphysa.2005.05.071</t>
  </si>
  <si>
    <t>*1.0E+03</t>
  </si>
  <si>
    <t>2004MUZX</t>
  </si>
  <si>
    <t>INDC(JPN)-192/U (JAERI-Conf 2004-005)</t>
  </si>
  <si>
    <t>156</t>
  </si>
  <si>
    <t>2004</t>
  </si>
  <si>
    <t>T.Murata</t>
  </si>
  <si>
    <t>T.Murata, S.Chiba</t>
  </si>
  <si>
    <t>Analysis of Low Energy Proton Capture Cross Section for Light Nuclei</t>
  </si>
  <si>
    <t>*8.0E+05</t>
  </si>
  <si>
    <t>*1.9E+06</t>
  </si>
  <si>
    <t>2004IL02</t>
  </si>
  <si>
    <t>69</t>
  </si>
  <si>
    <t>064305</t>
  </si>
  <si>
    <t>C.Iliadis</t>
  </si>
  <si>
    <t>C.Iliadis, M.Wiescher</t>
  </si>
  <si>
    <t>Spectroscopic factors from direct proton capture</t>
  </si>
  <si>
    <t>http://dx.doi.org/10.1103/PhysRevC.69.064305</t>
  </si>
  <si>
    <t>2003KI18</t>
  </si>
  <si>
    <t>KPS</t>
  </si>
  <si>
    <t>691</t>
  </si>
  <si>
    <t>2003</t>
  </si>
  <si>
    <t>K.-H.Kim</t>
  </si>
  <si>
    <t>Astrophysical S Factors of the 16O(p,g)17F Reaction at Energies Applicable in Stellar Cores</t>
  </si>
  <si>
    <t>*0</t>
  </si>
  <si>
    <t>*1.5E+05</t>
  </si>
  <si>
    <t>2002MU16</t>
  </si>
  <si>
    <t>708</t>
  </si>
  <si>
    <t>437</t>
  </si>
  <si>
    <t>A.M.Mukhamedzhanov</t>
  </si>
  <si>
    <t>A.M.Mukhamedzhanov, F.M.Nunes</t>
  </si>
  <si>
    <t>Low Energy Behavior of the Astrophysical S-Factor in Radiative Captures to Loosely Bound Final States</t>
  </si>
  <si>
    <t>http://dx.doi.org/10.1016/S0375-9474(02)01011-4</t>
  </si>
  <si>
    <t>3.5E+06</t>
  </si>
  <si>
    <t>2002MI17</t>
  </si>
  <si>
    <t>703</t>
  </si>
  <si>
    <t>202</t>
  </si>
  <si>
    <t>N.Michel</t>
  </si>
  <si>
    <t>N.Michel, J.Okolowicz, F.Nowacki, M.Ploszajczak</t>
  </si>
  <si>
    <t>First-Forbidden Mirror b-Decays in A = 17 Mass Region</t>
  </si>
  <si>
    <t>http://dx.doi.org/10.1016/S0375-9474(01)01529-9</t>
  </si>
  <si>
    <t>*2.0E+05</t>
  </si>
  <si>
    <t>*1.4E+06</t>
  </si>
  <si>
    <t>2002GA44</t>
  </si>
  <si>
    <t>EPJ/A</t>
  </si>
  <si>
    <t>15</t>
  </si>
  <si>
    <t>C.A.Gagliardi</t>
  </si>
  <si>
    <t>C.A.Gagliardi, A.Azhari, V.Burjan, F.Carstoiu, V.Kroha, A.M.Mukhamedzhanov, A.Sattarov, X.Tang, L.Trache, R.E.Tribble</t>
  </si>
  <si>
    <t>Asymptotic normalization coefficients in nuclear astrophysics and structure</t>
  </si>
  <si>
    <t>http://dx.doi.org/10.1140/epja/i2001-10228-6</t>
  </si>
  <si>
    <t>2.0E+04</t>
  </si>
  <si>
    <t>3.0E+04</t>
  </si>
  <si>
    <t>2001LI50</t>
  </si>
  <si>
    <t>693</t>
  </si>
  <si>
    <t>847</t>
  </si>
  <si>
    <t>2001</t>
  </si>
  <si>
    <t>T.E.Liolios</t>
  </si>
  <si>
    <t>Multielectron SEFs for Nuclear Reactions Involved in Advanced Stages of Stellar Evolution</t>
  </si>
  <si>
    <t>http://dx.doi.org/10.1016/S0375-9474(01)00812-0</t>
  </si>
  <si>
    <t>2001GE10</t>
  </si>
  <si>
    <t>688</t>
  </si>
  <si>
    <t>126c</t>
  </si>
  <si>
    <t>G.Gervino</t>
  </si>
  <si>
    <t>G.Gervino, A.Lavagno, P.Quarati</t>
  </si>
  <si>
    <t>Modified CNO Nuclear Reaction Rates in Dense Stellar Plasma</t>
  </si>
  <si>
    <t>http://dx.doi.org/10.1016/S0375-9474(01)00682-0</t>
  </si>
  <si>
    <t>2000IC01</t>
  </si>
  <si>
    <t>PL/A</t>
  </si>
  <si>
    <t>266</t>
  </si>
  <si>
    <t>167</t>
  </si>
  <si>
    <t>S.Ichimaru</t>
  </si>
  <si>
    <t>Radiative Proton-Capture Reactions of High-Z Nuclei in the Sun and in Liquid-Metallic Hydrogen</t>
  </si>
  <si>
    <t>http://dx.doi.org/10.1016/S0375-9601(00)00040-2</t>
  </si>
  <si>
    <t>3.6E+06</t>
  </si>
  <si>
    <t>*cal s(q=166°)</t>
  </si>
  <si>
    <t>2000BE40</t>
  </si>
  <si>
    <t>488</t>
  </si>
  <si>
    <t>75</t>
  </si>
  <si>
    <t>K.Bennaceur</t>
  </si>
  <si>
    <t>K.Bennaceur, N.Michel, F.Nowacki, J.Okolowicz, M.Ploszajczak</t>
  </si>
  <si>
    <t>Shell Model Description of 16O(p,g)17F and 16O(p,p)16O Reactions</t>
  </si>
  <si>
    <t>http://dx.doi.org/10.1016/S0370-2693(00)00843-1</t>
  </si>
  <si>
    <t>*cal s(q)</t>
  </si>
  <si>
    <t>2000BE18</t>
  </si>
  <si>
    <t>671</t>
  </si>
  <si>
    <t>203</t>
  </si>
  <si>
    <t>K.Bennaceur, F.Nowacki, J.Okolowicz, M.Ploszajczak</t>
  </si>
  <si>
    <t>Analysis of the 16O(p,g)17F Capture Reaction using the Shell Model Embedded in the Continuum</t>
  </si>
  <si>
    <t>http://dx.doi.org/10.1016/S0375-9474(99)00851-9</t>
  </si>
  <si>
    <t>*at rest</t>
  </si>
  <si>
    <t>2000BA09</t>
  </si>
  <si>
    <t>61</t>
  </si>
  <si>
    <t>025801</t>
  </si>
  <si>
    <t>D.Baye</t>
  </si>
  <si>
    <t>D.Baye, E.Brainis</t>
  </si>
  <si>
    <t>Zero-Energy Determination of the Astrophysical S Factor and Effective-Range Expansions</t>
  </si>
  <si>
    <t>http://dx.doi.org/10.1103/PhysRevC.61.025801</t>
  </si>
  <si>
    <t>1999DE23</t>
  </si>
  <si>
    <t>60</t>
  </si>
  <si>
    <t>015803</t>
  </si>
  <si>
    <t>P.Descouvemont</t>
  </si>
  <si>
    <t>P.Descouvemont, D.Baye</t>
  </si>
  <si>
    <t>Higher-Order Multipolarities in the 16O(p,g)17F and 7Be(p,g)8B Reactions</t>
  </si>
  <si>
    <t>http://dx.doi.org/10.1103/PhysRevC.60.015803</t>
  </si>
  <si>
    <t>3.0E+06</t>
  </si>
  <si>
    <t>1998JE04</t>
  </si>
  <si>
    <t>58</t>
  </si>
  <si>
    <t>579</t>
  </si>
  <si>
    <t>1998</t>
  </si>
  <si>
    <t>B.K.Jennings</t>
  </si>
  <si>
    <t>B.K.Jennings, S.Karataglidis, T.D.Shoppa</t>
  </si>
  <si>
    <t>Direct Capture Astrophysical S Factors at Low Energy</t>
  </si>
  <si>
    <t>http://dx.doi.org/10.1103/PhysRevC.58.579</t>
  </si>
  <si>
    <t>1998AD12</t>
  </si>
  <si>
    <t>RMP</t>
  </si>
  <si>
    <t>70</t>
  </si>
  <si>
    <t>1265</t>
  </si>
  <si>
    <t>E.G.Adelberge</t>
  </si>
  <si>
    <t>E.G.Adelberger, S.M.Austin, J.B.Bahcall, A.B.Balantekin, G.Bogaert, L.S.Brown, L.Buchmann, F.E.Cecil, A.E.Champagne, L.de Braeckeleer, C.A.Duba, S.R.Elliott, S.J.Freedom, M.Gai, G.Goldring, C.R.Gould, A.Gruzinov, W.C.Haxton, K.M.Heeger, E.Henley, C.W.Johnson, M.Kamionkowski, R.W.Kavanagh, S.E.Koonin, K.Kubodera, K.Langanke, T.Motobayashi, V.Pandharipande, P.Parker, R.G.H.Robertson, C.Rolfs, R.F.Sawyer, N.Shaviv, T.D.Shoppa, K.A.Snover, E.Swanson, R.E.Tribble, S.Turck-Chieze, J.F.Wilkerson</t>
  </si>
  <si>
    <t>Solar Fusion Cross Sections</t>
  </si>
  <si>
    <t>http://dx.doi.org/10.1103/RevModPhys.70.1265</t>
  </si>
  <si>
    <t>2.0E+05</t>
  </si>
  <si>
    <t>3.75E+06</t>
  </si>
  <si>
    <t>1997MO27</t>
  </si>
  <si>
    <t>79</t>
  </si>
  <si>
    <t>3837</t>
  </si>
  <si>
    <t>R.Morlock</t>
  </si>
  <si>
    <t>R.Morlock, R.Kunz, A.Mayer, M.Jaeger, A.Muller, J.W.Hammer, P.Mohr, H.Oberhummer, G.Staudt, V.Kolle</t>
  </si>
  <si>
    <t>Halo Properties of the First (1/2)+ State in 17F from the 16O(p,g)17F Reaction</t>
  </si>
  <si>
    <t>http://dx.doi.org/10.1103/PhysRevLett.79.3837</t>
  </si>
  <si>
    <t>1994KA02</t>
  </si>
  <si>
    <t>M.Kamionkowski</t>
  </si>
  <si>
    <t>M.Kamionkowski, J.N.Bahcall</t>
  </si>
  <si>
    <t>Vacuum-Polarization Corrections to Solar-Fusion Rates</t>
  </si>
  <si>
    <t>http://dx.doi.org/10.1103/PhysRevC.49.545</t>
  </si>
  <si>
    <t>*2.08E+07</t>
  </si>
  <si>
    <t>1988RA15</t>
  </si>
  <si>
    <t>1759</t>
  </si>
  <si>
    <t>T.W.Rackers</t>
  </si>
  <si>
    <t>T.W.Rackers, S.L.Blatt, T.R.Donoghue, H.J.Hausman, J.Kalen, W.Kim, D.G.Marchlenski, M.Wiescher, M.A.Kovash, A.D.Bacher</t>
  </si>
  <si>
    <t>Proton Radiative Capture by 15N, 16O, 27Al, and 28Si</t>
  </si>
  <si>
    <t>http://dx.doi.org/10.1103/PhysRevC.37.1759</t>
  </si>
  <si>
    <t>*2.74E+06</t>
  </si>
  <si>
    <t>1988PE12</t>
  </si>
  <si>
    <t>38</t>
  </si>
  <si>
    <t>514</t>
  </si>
  <si>
    <t>C.C.Perng</t>
  </si>
  <si>
    <t>C.C.Perng, D.Yan, P.M.S.Lesser, C.C.Trail, M.K.Liou</t>
  </si>
  <si>
    <t>Bremsstrahlung from 16O + p Near the 2.66-MeV Resonance</t>
  </si>
  <si>
    <t>http://dx.doi.org/10.1103/PhysRevC.38.514</t>
  </si>
  <si>
    <t>*2.0E+07</t>
  </si>
  <si>
    <t>*1.0E+08</t>
  </si>
  <si>
    <t>*mes s(q)</t>
  </si>
  <si>
    <t>1988HA04</t>
  </si>
  <si>
    <t>503</t>
  </si>
  <si>
    <t>H.J.Hausman</t>
  </si>
  <si>
    <t>H.J.Hausman, S.L.Blatt, T.R.Donoghue, J.Kalen, W.Kim, D.G.Marchlenski, T.W.Rackers, P.Schmalbrock, M.A.Kovash, A.D.Bacher</t>
  </si>
  <si>
    <t>Ground State Proton Capture Reactions from 20 to 100 MeV</t>
  </si>
  <si>
    <t>http://dx.doi.org/10.1103/PhysRevC.37.503</t>
  </si>
  <si>
    <t>*3.0E+07</t>
  </si>
  <si>
    <t>1988CO10</t>
  </si>
  <si>
    <t>483</t>
  </si>
  <si>
    <t>9</t>
  </si>
  <si>
    <t>P.Corvisiero</t>
  </si>
  <si>
    <t>P.Corvisiero, M.Anghinolfi, M.M.Giannini, G.Ricco, M.Sanzone, M.Taiuti</t>
  </si>
  <si>
    <t>Proton and Deuteron Radiative Capture in Light Nuclei</t>
  </si>
  <si>
    <t>http://dx.doi.org/10.1016/0375-9474(88)90062-0</t>
  </si>
  <si>
    <t>*9.0E+06</t>
  </si>
  <si>
    <t>1987RA23</t>
  </si>
  <si>
    <t>NIM/B</t>
  </si>
  <si>
    <t>28</t>
  </si>
  <si>
    <t>199</t>
  </si>
  <si>
    <t>J.Raisanen</t>
  </si>
  <si>
    <t>J.Raisanen, T.Witting, J.Keinonen</t>
  </si>
  <si>
    <t>Absolute Thick-Target g-Ray Yields for Elemental Analysis by 7 and 9 MeV Protons</t>
  </si>
  <si>
    <t>http://dx.doi.org/10.1016/0168-583X(87)90105-4</t>
  </si>
  <si>
    <t>*4.0E+05</t>
  </si>
  <si>
    <t>*2.5E+06</t>
  </si>
  <si>
    <t>*mes s(Eg,qg)</t>
  </si>
  <si>
    <t>1987PO09</t>
  </si>
  <si>
    <t>YF</t>
  </si>
  <si>
    <t>45</t>
  </si>
  <si>
    <t>1515</t>
  </si>
  <si>
    <t>V.A.Poyarkov</t>
  </si>
  <si>
    <t>V.A.Poyarkov, I.V.Sizov</t>
  </si>
  <si>
    <t>Anomalous Radiative Capture of Protons in &lt;Thick &gt;Targets</t>
  </si>
  <si>
    <t>*8.5E+07</t>
  </si>
  <si>
    <t>1987LA11</t>
  </si>
  <si>
    <t>35</t>
  </si>
  <si>
    <t>1214</t>
  </si>
  <si>
    <t>F.L.Lang</t>
  </si>
  <si>
    <t>F.L.Lang, C.W.Werntz, C.J.Crannell, J.I.Trombka, C.C.Chang</t>
  </si>
  <si>
    <t>Cross Sections for Production of the 15.10-MeV and Other Astrophysically Significant Gamma-Ray Lines through Excitation and Spallation of 12C and 16O with Protons</t>
  </si>
  <si>
    <t>http://dx.doi.org/10.1103/PhysRevC.35.1214</t>
  </si>
  <si>
    <t>*3.1E+07</t>
  </si>
  <si>
    <t>*3.9E+07</t>
  </si>
  <si>
    <t>1987KOZX</t>
  </si>
  <si>
    <t>32</t>
  </si>
  <si>
    <t>1573</t>
  </si>
  <si>
    <t>M.A.Kovash</t>
  </si>
  <si>
    <t>M.A.Kovash, B.Anderson-Pugh, M.T.McEllistrem, J.Trice, S.L.Blatt, H.J.Hausman, D.Marchlenski, A.D.Bacher</t>
  </si>
  <si>
    <t>Quadrupole Radiation from 16O Near 35 MeV Excitation</t>
  </si>
  <si>
    <t>1986ANZL</t>
  </si>
  <si>
    <t>Proc.Intern.Nuclear Physics Conference, Harrogate, U.K.</t>
  </si>
  <si>
    <t>442</t>
  </si>
  <si>
    <t>1986</t>
  </si>
  <si>
    <t>M.Anghinolfi</t>
  </si>
  <si>
    <t>M.Anghinolfi, P.Corvisiero, G.Ricco, M.Sanzone, M.Taiuti</t>
  </si>
  <si>
    <t>Proton and Deuteron Radiative Capture to Compound 17O and 17F</t>
  </si>
  <si>
    <t>*8.0E+07</t>
  </si>
  <si>
    <t>1985RAZU</t>
  </si>
  <si>
    <t>DA/B</t>
  </si>
  <si>
    <t>46</t>
  </si>
  <si>
    <t>210</t>
  </si>
  <si>
    <t>1985</t>
  </si>
  <si>
    <t>Radiative Proton Capture into the Nuclei Pairs 16O/17F and 28Si/29P at 20-80 MeV</t>
  </si>
  <si>
    <t>*2.4E+06</t>
  </si>
  <si>
    <t>*4.2E+06</t>
  </si>
  <si>
    <t>1985KI07</t>
  </si>
  <si>
    <t>89</t>
  </si>
  <si>
    <t>123</t>
  </si>
  <si>
    <t>A.Z.Kiss</t>
  </si>
  <si>
    <t>A.Z.Kiss, E.Koltay, B.Nyako, E.Somorjai, A.Anttila, J.Raisanen</t>
  </si>
  <si>
    <t>Measurements of Relative Thick Target Yields for PIGE Analysis on Light Elements in the Proton Energy Interval 2.4-4.2 MeV</t>
  </si>
  <si>
    <t>http://www.springerlink.com/content/h96323552777024n/fulltext.pdf</t>
  </si>
  <si>
    <t>1985CH27</t>
  </si>
  <si>
    <t>42</t>
  </si>
  <si>
    <t>145</t>
  </si>
  <si>
    <t>G.I.Chitanava</t>
  </si>
  <si>
    <t>Investigation of Dependence of Resonance Structure in Excitation Functions of Nuclei 11B, 12C, and 16O on the Types of the Input and Output Channels</t>
  </si>
  <si>
    <t>1984JEZY</t>
  </si>
  <si>
    <t>29</t>
  </si>
  <si>
    <t>1050</t>
  </si>
  <si>
    <t>1984</t>
  </si>
  <si>
    <t>S.M.Jensen</t>
  </si>
  <si>
    <t>S.M.Jensen, S.L.Blatt, H.J.Hausman, R.N.Boyd, T.R.Donoghue, R.G.Seyler, D.G.Marchlenski, T.W.Rackers, P.Schmalbrock, M.A.Kovash, A.D.Bacher, C.C.Foster</t>
  </si>
  <si>
    <t>Spectroscopic Factors from Proton Capture at Intermediate Energies</t>
  </si>
  <si>
    <t>*threshold</t>
  </si>
  <si>
    <t>*2.3E+07</t>
  </si>
  <si>
    <t>1981DY03</t>
  </si>
  <si>
    <t>23</t>
  </si>
  <si>
    <t>1865</t>
  </si>
  <si>
    <t>1981</t>
  </si>
  <si>
    <t>P.Dyer</t>
  </si>
  <si>
    <t>P.Dyer, D.Bodansky, A.G.Seamster, E.B.Norman, D.R.Maxson</t>
  </si>
  <si>
    <t>Cross Sections Relevant to Gamma-Ray Astronomy: Proton induced reactions</t>
  </si>
  <si>
    <t>http://dx.doi.org/10.1103/PhysRevC.23.1865</t>
  </si>
  <si>
    <t>*1.2E+07</t>
  </si>
  <si>
    <t>*1.5E+07</t>
  </si>
  <si>
    <t>1979KH03</t>
  </si>
  <si>
    <t>322</t>
  </si>
  <si>
    <t>33</t>
  </si>
  <si>
    <t>F.M.Khan</t>
  </si>
  <si>
    <t>F.M.Khan, J.Lowe, J.M.Nelson, A.R.Barnett</t>
  </si>
  <si>
    <t>Some Studies of T = 3/2 States in 17F</t>
  </si>
  <si>
    <t>http://dx.doi.org/10.1016/0375-9474(79)90331-2</t>
  </si>
  <si>
    <t>*9.0E+05</t>
  </si>
  <si>
    <t>1975RO05</t>
  </si>
  <si>
    <t>240</t>
  </si>
  <si>
    <t>221</t>
  </si>
  <si>
    <t>1975</t>
  </si>
  <si>
    <t>C.Rolfs</t>
  </si>
  <si>
    <t>C.Rolfs, W.S.Rodney, S.Durrance, H.Winkler</t>
  </si>
  <si>
    <t>A New Method for Measurement of Proton Beam Energies</t>
  </si>
  <si>
    <t>http://dx.doi.org/10.1016/0375-9474(75)90327-9</t>
  </si>
  <si>
    <t>*2.0E+06</t>
  </si>
  <si>
    <t>*3.2E+07</t>
  </si>
  <si>
    <t>*mes s(E,Eg,q)</t>
  </si>
  <si>
    <t>1975HAXN</t>
  </si>
  <si>
    <t>THESIS DABBB 36B 788</t>
  </si>
  <si>
    <t>8.0E+05</t>
  </si>
  <si>
    <t>2.4E+06</t>
  </si>
  <si>
    <t>*mes s(E,Eg,q</t>
  </si>
  <si>
    <t>ded *residual</t>
  </si>
  <si>
    <t>1975HAXM</t>
  </si>
  <si>
    <t>THESIS DABBB 35B 5579</t>
  </si>
  <si>
    <t>*1.575E+07</t>
  </si>
  <si>
    <t>*3.166E+07</t>
  </si>
  <si>
    <t>1975HA07</t>
  </si>
  <si>
    <t>11</t>
  </si>
  <si>
    <t>1008</t>
  </si>
  <si>
    <t>M.N.Harakeh</t>
  </si>
  <si>
    <t>M.N.Harakeh, P.Paul, Ph.Gorodetzky</t>
  </si>
  <si>
    <t>E1 transitions in 17F. II. The region of the giant resonances</t>
  </si>
  <si>
    <t>http://dx.doi.org/10.1103/PhysRevC.11.1008</t>
  </si>
  <si>
    <t>*1.48E+07</t>
  </si>
  <si>
    <t>*mes s(Eg,q)</t>
  </si>
  <si>
    <t>1975HA06</t>
  </si>
  <si>
    <t>998</t>
  </si>
  <si>
    <t>M.N.Harakeh, P.Paul, K.A.Snover</t>
  </si>
  <si>
    <t>Add to article collection  E1 transitions in 17F. I. The low-lying T=3 / 2 states</t>
  </si>
  <si>
    <t>http://dx.doi.org/10.1103/PhysRevC.11.998</t>
  </si>
  <si>
    <t>1975CH34</t>
  </si>
  <si>
    <t>CJP</t>
  </si>
  <si>
    <t>53</t>
  </si>
  <si>
    <t>1672</t>
  </si>
  <si>
    <t>H.C.Chow</t>
  </si>
  <si>
    <t>H.C.Chow, G.M.Griffiths, T.H.Hall</t>
  </si>
  <si>
    <t>The 16O(p,g)17F Direct Capture Cross Section with an Extrapolation to Astrophysical Energies</t>
  </si>
  <si>
    <t>1974ROXT</t>
  </si>
  <si>
    <t>CONF Vienna(Charged-Particle-Induced Rad Capture),Proc</t>
  </si>
  <si>
    <t>197</t>
  </si>
  <si>
    <t>1974KIZJ</t>
  </si>
  <si>
    <t>REPT COO-1265-154</t>
  </si>
  <si>
    <t>*mes s(E;Eg,q)</t>
  </si>
  <si>
    <t>1974HAZN</t>
  </si>
  <si>
    <t>JOUR BAPSA 19 496 EF4</t>
  </si>
  <si>
    <t>*7.8E+05</t>
  </si>
  <si>
    <t>*2.3E+06</t>
  </si>
  <si>
    <t>*cal s(E,Eg)</t>
  </si>
  <si>
    <t>1974CHZH</t>
  </si>
  <si>
    <t>THESIS DABBB 34B 6150</t>
  </si>
  <si>
    <t>*1.65E+09</t>
  </si>
  <si>
    <t>*mes s(Eg)</t>
  </si>
  <si>
    <t>1974AL16</t>
  </si>
  <si>
    <t>NCL</t>
  </si>
  <si>
    <t>10</t>
  </si>
  <si>
    <t>841</t>
  </si>
  <si>
    <t>1974</t>
  </si>
  <si>
    <t>J.P.Alard</t>
  </si>
  <si>
    <t>J.P.Alard, A.Baldit, J.P.Costilhes, J.Fargeix, G.Roche, J.C.Tamain, Y.Cassagnou, M.Bonnardeau, M.Faessler, M.Ritter</t>
  </si>
  <si>
    <t>Nuclear g-Ray Production in p-Nucleus Interactions at High Energy</t>
  </si>
  <si>
    <t>*3.1E+06</t>
  </si>
  <si>
    <t>1973RO34</t>
  </si>
  <si>
    <t>217</t>
  </si>
  <si>
    <t>Spectroscopic Factors from Radiative Capture Reactions</t>
  </si>
  <si>
    <t>http://dx.doi.org/10.1016/0375-9474(73)90622-2</t>
  </si>
  <si>
    <t>1973HAVT</t>
  </si>
  <si>
    <t>CONF Munich(Nucl Phys)</t>
  </si>
  <si>
    <t>635</t>
  </si>
  <si>
    <t>*1.1E+07</t>
  </si>
  <si>
    <t>1972HAZV</t>
  </si>
  <si>
    <t>JOUR BAPSA 17 98,M Harakeh,1/17/72</t>
  </si>
  <si>
    <t>1972</t>
  </si>
  <si>
    <t>*1.4425E+07</t>
  </si>
  <si>
    <t>1972HAYR</t>
  </si>
  <si>
    <t>JOUR BAPSA 17 442,M H Harakeh,5/2/72</t>
  </si>
  <si>
    <t>16O(p,α)13N</t>
  </si>
  <si>
    <t>*2.5E+07</t>
  </si>
  <si>
    <t>2003TA17</t>
  </si>
  <si>
    <t>211</t>
  </si>
  <si>
    <t>169</t>
  </si>
  <si>
    <t>S.Takacs</t>
  </si>
  <si>
    <t>S.Takacs, F.Tarkanyi, A.Hermanne, R.Paviotti de Corcuera</t>
  </si>
  <si>
    <t>Validation and upgrading of the recommended cross section data of charged particle reactions used for production of PET radioisotopes</t>
  </si>
  <si>
    <t>http://dx.doi.org/10.1016/S0168-583X(03)01264-3</t>
  </si>
  <si>
    <t>*1.65E+07</t>
  </si>
  <si>
    <t>1986SA33</t>
  </si>
  <si>
    <t>RCA</t>
  </si>
  <si>
    <t>39</t>
  </si>
  <si>
    <t>165</t>
  </si>
  <si>
    <t>M.Sajjad</t>
  </si>
  <si>
    <t>M.Sajjad, R.M.Lambrecht, A.P.Wolf</t>
  </si>
  <si>
    <t>Cyclotron Isotopes and Radiopharmaceuticals. XXXVII. Excitation Functions for the 16O(p,a)13N and 14N(p,pn)13N Reactions</t>
  </si>
  <si>
    <t>1986HAZH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</si>
</sst>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0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2"/>
      <name val="Arial"/>
      <family val="2"/>
    </font>
    <font>
      <u val="single"/>
      <sz val="12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Arial"/>
      <family val="2"/>
    </font>
    <font>
      <sz val="10"/>
      <name val="M+2P+IPAG"/>
      <family val="2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49" fontId="4" fillId="0" borderId="1" xfId="16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49" fontId="5" fillId="0" borderId="1" xfId="16" applyNumberFormat="1" applyFont="1" applyFill="1" applyBorder="1" applyAlignment="1" applyProtection="1">
      <alignment/>
      <protection/>
    </xf>
    <xf numFmtId="49" fontId="6" fillId="0" borderId="1" xfId="16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1" fontId="0" fillId="0" borderId="0" xfId="0" applyNumberFormat="1" applyAlignment="1">
      <alignment horizontal="right"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ingerlink.com/content/kh890l056l12385q/fulltext.pdf" TargetMode="External" /><Relationship Id="rId2" Type="http://schemas.openxmlformats.org/officeDocument/2006/relationships/hyperlink" Target="http://www.journals.uchicago.edu/doi/pdf/10.1086/519517" TargetMode="External" /><Relationship Id="rId3" Type="http://schemas.openxmlformats.org/officeDocument/2006/relationships/hyperlink" Target="http://th-www.if.uj.edu.pl/acta/vol27/pdf/v27p0231.pdf" TargetMode="External" /><Relationship Id="rId4" Type="http://schemas.openxmlformats.org/officeDocument/2006/relationships/hyperlink" Target="http://www.springerlink.com/content/f1144r7131193614/fulltext.pdf" TargetMode="External" /><Relationship Id="rId5" Type="http://schemas.openxmlformats.org/officeDocument/2006/relationships/hyperlink" Target="http://th-www.if.uj.edu.pl/acta/vol27/pdf/v27p0231.pdf" TargetMode="External" /><Relationship Id="rId6" Type="http://schemas.openxmlformats.org/officeDocument/2006/relationships/hyperlink" Target="http://www.springerlink.com/content/h96323552777024n/fulltext.pdf" TargetMode="External" /><Relationship Id="rId7" Type="http://schemas.openxmlformats.org/officeDocument/2006/relationships/hyperlink" Target="http://www.springerlink.com/content/l017721p56346453/fulltext.pdf" TargetMode="External" /><Relationship Id="rId8" Type="http://schemas.openxmlformats.org/officeDocument/2006/relationships/hyperlink" Target="http://www.springerlink.com/content/qgq3x37045488026/fulltext.pdf" TargetMode="External" /><Relationship Id="rId9" Type="http://schemas.openxmlformats.org/officeDocument/2006/relationships/hyperlink" Target="http://th-www.if.uj.edu.pl/acta/vol27/pdf/v27p0231.pdf" TargetMode="External" /><Relationship Id="rId10" Type="http://schemas.openxmlformats.org/officeDocument/2006/relationships/hyperlink" Target="http://www.springerlink.com/content/rl11528457734334/fulltext.pdf" TargetMode="External" /><Relationship Id="rId11" Type="http://schemas.openxmlformats.org/officeDocument/2006/relationships/hyperlink" Target="http://www.springerlink.com/content/v30r204538721q64/fulltext.pdf" TargetMode="External" /><Relationship Id="rId12" Type="http://schemas.openxmlformats.org/officeDocument/2006/relationships/hyperlink" Target="http://www.springerlink.com/content/k516k23733060853/fulltext.pdf" TargetMode="External" /><Relationship Id="rId13" Type="http://schemas.openxmlformats.org/officeDocument/2006/relationships/hyperlink" Target="http://www.springerlink.com/content/k516k23733060853/fulltext.pdf" TargetMode="External" /><Relationship Id="rId14" Type="http://schemas.openxmlformats.org/officeDocument/2006/relationships/hyperlink" Target="http://th-www.if.uj.edu.pl/acta/vol25/pdf/v25p0629.pdf" TargetMode="External" /><Relationship Id="rId15" Type="http://schemas.openxmlformats.org/officeDocument/2006/relationships/hyperlink" Target="http://articles.adsabs.harvard.edu/cgi-bin/nph-iarticle_query?1978AuJPh..31..267D&amp;defaultprint=YES&amp;page_ind=0&amp;filetype=.pdf" TargetMode="External" /><Relationship Id="rId16" Type="http://schemas.openxmlformats.org/officeDocument/2006/relationships/hyperlink" Target="http://articles.adsabs.harvard.edu/cgi-bin/nph-iarticle_query?1979AuJPh..32..187W&amp;defaultprint=YES&amp;page_ind=0&amp;filetype=.pdf" TargetMode="External" /><Relationship Id="rId17" Type="http://schemas.openxmlformats.org/officeDocument/2006/relationships/hyperlink" Target="http://www.springerlink.com/content/ux5257024859x60x/fulltext.pdf" TargetMode="External" /><Relationship Id="rId18" Type="http://schemas.openxmlformats.org/officeDocument/2006/relationships/hyperlink" Target="http://www.springerlink.com/content/h3430783m7531805/fulltext.pdf" TargetMode="External" /><Relationship Id="rId19" Type="http://schemas.openxmlformats.org/officeDocument/2006/relationships/hyperlink" Target="http://www.springerlink.com/content/h3430783m7531805/fulltex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7"/>
  <sheetViews>
    <sheetView tabSelected="1" workbookViewId="0" topLeftCell="A1">
      <pane xSplit="1" topLeftCell="V1" activePane="topRight" state="frozen"/>
      <selection pane="topLeft" activeCell="A1" sqref="A1"/>
      <selection pane="topRight" activeCell="AC7" sqref="AC7"/>
    </sheetView>
  </sheetViews>
  <sheetFormatPr defaultColWidth="9.140625" defaultRowHeight="12"/>
  <cols>
    <col min="1" max="1" width="16.8515625" style="1" customWidth="1"/>
    <col min="2" max="2" width="7.57421875" style="1" customWidth="1"/>
    <col min="3" max="3" width="7.00390625" style="1" customWidth="1"/>
    <col min="4" max="4" width="6.140625" style="1" customWidth="1"/>
    <col min="5" max="5" width="5.8515625" style="1" customWidth="1"/>
    <col min="6" max="6" width="15.8515625" style="1" customWidth="1"/>
    <col min="7" max="7" width="16.57421875" style="1" customWidth="1"/>
    <col min="8" max="8" width="9.8515625" style="1" customWidth="1"/>
    <col min="9" max="9" width="9.421875" style="1" customWidth="1"/>
    <col min="10" max="10" width="10.28125" style="1" customWidth="1"/>
    <col min="11" max="11" width="9.140625" style="1" customWidth="1"/>
    <col min="12" max="12" width="9.57421875" style="1" customWidth="1"/>
    <col min="13" max="13" width="9.00390625" style="1" customWidth="1"/>
    <col min="14" max="14" width="9.421875" style="1" customWidth="1"/>
    <col min="15" max="15" width="8.421875" style="1" customWidth="1"/>
    <col min="16" max="16" width="9.421875" style="1" customWidth="1"/>
    <col min="17" max="17" width="8.57421875" style="1" customWidth="1"/>
    <col min="18" max="18" width="12.00390625" style="1" customWidth="1"/>
    <col min="19" max="19" width="13.00390625" style="1" customWidth="1"/>
    <col min="20" max="20" width="6.421875" style="1" customWidth="1"/>
    <col min="21" max="21" width="8.7109375" style="1" customWidth="1"/>
    <col min="22" max="22" width="5.8515625" style="1" customWidth="1"/>
    <col min="23" max="23" width="18.57421875" style="1" customWidth="1"/>
    <col min="24" max="24" width="15.28125" style="1" customWidth="1"/>
    <col min="25" max="25" width="10.421875" style="1" customWidth="1"/>
    <col min="26" max="26" width="15.8515625" style="1" customWidth="1"/>
    <col min="27" max="27" width="12.8515625" style="1" customWidth="1"/>
    <col min="28" max="28" width="9.140625" style="2" customWidth="1"/>
    <col min="29" max="29" width="12.8515625" style="1" customWidth="1"/>
    <col min="30" max="31" width="22.140625" style="1" customWidth="1"/>
    <col min="32" max="32" width="19.421875" style="3" customWidth="1"/>
    <col min="33" max="33" width="3.8515625" style="1" customWidth="1"/>
    <col min="34" max="34" width="43.28125" style="1" customWidth="1"/>
    <col min="35" max="35" width="26.8515625" style="1" customWidth="1"/>
    <col min="36" max="16384" width="12.8515625" style="1" customWidth="1"/>
  </cols>
  <sheetData>
    <row r="1" spans="1:32" ht="15">
      <c r="A1" s="1" t="s">
        <v>1290</v>
      </c>
      <c r="B1" s="1" t="s">
        <v>1291</v>
      </c>
      <c r="C1" s="1" t="s">
        <v>1292</v>
      </c>
      <c r="D1" s="1" t="s">
        <v>1293</v>
      </c>
      <c r="E1" s="1" t="s">
        <v>1294</v>
      </c>
      <c r="F1" s="4" t="s">
        <v>1295</v>
      </c>
      <c r="G1" s="4" t="s">
        <v>1296</v>
      </c>
      <c r="H1" s="4" t="s">
        <v>1297</v>
      </c>
      <c r="I1" s="4" t="s">
        <v>1298</v>
      </c>
      <c r="J1" s="4" t="s">
        <v>1299</v>
      </c>
      <c r="K1" s="4" t="s">
        <v>1300</v>
      </c>
      <c r="L1" s="4" t="s">
        <v>1301</v>
      </c>
      <c r="M1" s="4" t="s">
        <v>1302</v>
      </c>
      <c r="N1" s="4" t="s">
        <v>1303</v>
      </c>
      <c r="O1" s="4" t="s">
        <v>1304</v>
      </c>
      <c r="P1" s="4" t="s">
        <v>1305</v>
      </c>
      <c r="Q1" s="4" t="s">
        <v>1306</v>
      </c>
      <c r="R1" s="4" t="s">
        <v>1307</v>
      </c>
      <c r="S1" s="1" t="s">
        <v>1308</v>
      </c>
      <c r="T1" s="1" t="s">
        <v>1309</v>
      </c>
      <c r="U1" s="1" t="s">
        <v>1310</v>
      </c>
      <c r="V1" s="1" t="s">
        <v>1311</v>
      </c>
      <c r="W1" s="1" t="s">
        <v>1312</v>
      </c>
      <c r="X1" s="1" t="s">
        <v>1313</v>
      </c>
      <c r="Y1" s="1" t="s">
        <v>1314</v>
      </c>
      <c r="Z1" s="1" t="s">
        <v>1315</v>
      </c>
      <c r="AA1" s="1" t="s">
        <v>1316</v>
      </c>
      <c r="AB1" s="5" t="s">
        <v>1317</v>
      </c>
      <c r="AD1" s="4" t="s">
        <v>1318</v>
      </c>
      <c r="AE1" s="4" t="s">
        <v>1319</v>
      </c>
      <c r="AF1" s="6" t="s">
        <v>1320</v>
      </c>
    </row>
    <row r="3" spans="1:32" ht="15">
      <c r="A3" s="4" t="s">
        <v>1321</v>
      </c>
      <c r="B3" s="1">
        <v>8</v>
      </c>
      <c r="C3" s="1">
        <v>14</v>
      </c>
      <c r="D3" s="4" t="s">
        <v>1322</v>
      </c>
      <c r="E3" s="4" t="s">
        <v>1323</v>
      </c>
      <c r="F3" s="4" t="s">
        <v>1324</v>
      </c>
      <c r="H3" s="4" t="s">
        <v>1325</v>
      </c>
      <c r="I3" s="4" t="s">
        <v>1325</v>
      </c>
      <c r="R3" s="4" t="s">
        <v>1326</v>
      </c>
      <c r="S3" s="4" t="s">
        <v>1327</v>
      </c>
      <c r="T3" s="1">
        <v>316</v>
      </c>
      <c r="U3" s="1">
        <v>162</v>
      </c>
      <c r="V3" s="1">
        <v>1987</v>
      </c>
      <c r="W3" s="4" t="s">
        <v>1328</v>
      </c>
      <c r="X3" s="4" t="s">
        <v>1329</v>
      </c>
      <c r="Y3" s="4" t="s">
        <v>1330</v>
      </c>
      <c r="Z3" s="7" t="s">
        <v>1331</v>
      </c>
      <c r="AB3" s="2">
        <v>1</v>
      </c>
      <c r="AD3" s="8" t="str">
        <f aca="true" t="shared" si="0" ref="AD3:AD34">S3&amp;"."&amp;IF(IF(T3="","",T3)&amp;IF(V3="",",","("&amp;V3&amp;")")&amp;IF(U3="","",U3)=",","",IF(T3="","",T3)&amp;IF(V3="",",","("&amp;V3&amp;")")&amp;IF(U3="","",U3))</f>
        <v>AJ.316(1987)162</v>
      </c>
      <c r="AE3" s="8" t="str">
        <f aca="true" t="shared" si="1" ref="AE3:AE66">W3&amp;"."&amp;V3</f>
        <v>M.Wiescher.1987</v>
      </c>
      <c r="AF3" s="3" t="str">
        <f>IF(COUNTIF(EXFOR!G$2,"*"&amp;AD3&amp;"*")&gt;0,"○",IF(COUNTIF(EXFOR!J$2,"*"&amp;W3&amp;"*"&amp;V3)&gt;0,"△","×"))</f>
        <v>×</v>
      </c>
    </row>
    <row r="4" spans="26:31" ht="15">
      <c r="Z4" s="7"/>
      <c r="AD4" s="8" t="str">
        <f t="shared" si="0"/>
        <v>.</v>
      </c>
      <c r="AE4" s="8" t="str">
        <f t="shared" si="1"/>
        <v>.</v>
      </c>
    </row>
    <row r="5" spans="1:32" ht="15">
      <c r="A5" s="4" t="s">
        <v>1332</v>
      </c>
      <c r="B5" s="1">
        <v>8</v>
      </c>
      <c r="C5" s="1">
        <v>14</v>
      </c>
      <c r="D5" s="4" t="s">
        <v>1322</v>
      </c>
      <c r="E5" s="4" t="s">
        <v>1333</v>
      </c>
      <c r="F5" s="4" t="s">
        <v>1324</v>
      </c>
      <c r="H5" s="4" t="s">
        <v>1325</v>
      </c>
      <c r="I5" s="4" t="s">
        <v>1325</v>
      </c>
      <c r="R5" s="4" t="s">
        <v>1326</v>
      </c>
      <c r="S5" s="4" t="s">
        <v>1327</v>
      </c>
      <c r="T5" s="1">
        <v>316</v>
      </c>
      <c r="U5" s="1">
        <v>162</v>
      </c>
      <c r="V5" s="1">
        <v>1987</v>
      </c>
      <c r="W5" s="4" t="s">
        <v>1328</v>
      </c>
      <c r="X5" s="4" t="s">
        <v>1329</v>
      </c>
      <c r="Y5" s="4" t="s">
        <v>1330</v>
      </c>
      <c r="Z5" s="7" t="s">
        <v>1331</v>
      </c>
      <c r="AB5" s="2">
        <v>2</v>
      </c>
      <c r="AD5" s="8" t="str">
        <f t="shared" si="0"/>
        <v>AJ.316(1987)162</v>
      </c>
      <c r="AE5" s="8" t="str">
        <f t="shared" si="1"/>
        <v>M.Wiescher.1987</v>
      </c>
      <c r="AF5" s="3" t="str">
        <f>IF(COUNTIF(EXFOR!G$2,"*"&amp;AD5&amp;"*")&gt;0,"○",IF(COUNTIF(EXFOR!J$2,"*"&amp;W5&amp;"*"&amp;V5)&gt;0,"△","×"))</f>
        <v>×</v>
      </c>
    </row>
    <row r="6" spans="1:32" ht="15">
      <c r="A6" s="4" t="s">
        <v>1332</v>
      </c>
      <c r="B6" s="1">
        <v>8</v>
      </c>
      <c r="C6" s="1">
        <v>14</v>
      </c>
      <c r="D6" s="4" t="s">
        <v>1322</v>
      </c>
      <c r="E6" s="4" t="s">
        <v>1333</v>
      </c>
      <c r="F6" s="4" t="s">
        <v>1324</v>
      </c>
      <c r="I6" s="4" t="s">
        <v>1325</v>
      </c>
      <c r="J6" s="4" t="s">
        <v>1334</v>
      </c>
      <c r="R6" s="4" t="s">
        <v>1335</v>
      </c>
      <c r="S6" s="4" t="s">
        <v>1336</v>
      </c>
      <c r="T6" s="4" t="s">
        <v>1337</v>
      </c>
      <c r="U6" s="1">
        <v>1647</v>
      </c>
      <c r="V6" s="1">
        <v>1997</v>
      </c>
      <c r="W6" s="4" t="s">
        <v>1338</v>
      </c>
      <c r="X6" s="4" t="s">
        <v>1339</v>
      </c>
      <c r="Y6" s="4" t="s">
        <v>1340</v>
      </c>
      <c r="Z6" s="7" t="s">
        <v>1341</v>
      </c>
      <c r="AB6" s="2">
        <v>3</v>
      </c>
      <c r="AD6" s="8" t="str">
        <f t="shared" si="0"/>
        <v>PR/C.56(1997)1647</v>
      </c>
      <c r="AE6" s="8" t="str">
        <f t="shared" si="1"/>
        <v>D.W.Bardayan.1997</v>
      </c>
      <c r="AF6" s="3" t="str">
        <f>IF(COUNTIF(EXFOR!G$2,"*"&amp;AD6&amp;"*")&gt;0,"○",IF(COUNTIF(EXFOR!J$2,"*"&amp;W6&amp;"*"&amp;V6)&gt;0,"△","×"))</f>
        <v>×</v>
      </c>
    </row>
    <row r="7" spans="1:32" ht="15">
      <c r="A7" s="4" t="s">
        <v>1332</v>
      </c>
      <c r="B7" s="1">
        <v>8</v>
      </c>
      <c r="C7" s="1">
        <v>14</v>
      </c>
      <c r="D7" s="4" t="s">
        <v>1322</v>
      </c>
      <c r="E7" s="4" t="s">
        <v>1333</v>
      </c>
      <c r="F7" s="4" t="s">
        <v>1342</v>
      </c>
      <c r="G7" s="4" t="s">
        <v>1343</v>
      </c>
      <c r="I7" s="4" t="s">
        <v>1325</v>
      </c>
      <c r="R7" s="4" t="s">
        <v>1344</v>
      </c>
      <c r="S7" s="4" t="s">
        <v>1345</v>
      </c>
      <c r="T7" s="1">
        <v>332</v>
      </c>
      <c r="U7" s="1">
        <v>109</v>
      </c>
      <c r="V7" s="1">
        <v>1989</v>
      </c>
      <c r="W7" s="4" t="s">
        <v>1346</v>
      </c>
      <c r="X7" s="4" t="s">
        <v>1347</v>
      </c>
      <c r="Y7" s="4" t="s">
        <v>1348</v>
      </c>
      <c r="Z7" s="7" t="s">
        <v>1349</v>
      </c>
      <c r="AB7" s="2">
        <v>4</v>
      </c>
      <c r="AD7" s="8" t="str">
        <f t="shared" si="0"/>
        <v>ZP/A.332(1989)109</v>
      </c>
      <c r="AE7" s="8" t="str">
        <f t="shared" si="1"/>
        <v>C.Funck.1989</v>
      </c>
      <c r="AF7" s="3" t="str">
        <f>IF(COUNTIF(EXFOR!G$2,"*"&amp;AD7&amp;"*")&gt;0,"○",IF(COUNTIF(EXFOR!J$2,"*"&amp;W7&amp;"*"&amp;V7)&gt;0,"△","×"))</f>
        <v>×</v>
      </c>
    </row>
    <row r="8" spans="1:32" ht="15">
      <c r="A8" s="4" t="s">
        <v>1332</v>
      </c>
      <c r="B8" s="1">
        <v>8</v>
      </c>
      <c r="C8" s="1">
        <v>14</v>
      </c>
      <c r="D8" s="4" t="s">
        <v>1322</v>
      </c>
      <c r="E8" s="4" t="s">
        <v>1333</v>
      </c>
      <c r="F8" s="4" t="s">
        <v>1342</v>
      </c>
      <c r="G8" s="4" t="s">
        <v>1350</v>
      </c>
      <c r="H8" s="4" t="s">
        <v>1325</v>
      </c>
      <c r="I8" s="4" t="s">
        <v>1325</v>
      </c>
      <c r="J8" s="4" t="s">
        <v>1325</v>
      </c>
      <c r="R8" s="4" t="s">
        <v>1351</v>
      </c>
      <c r="S8" s="4" t="s">
        <v>1352</v>
      </c>
      <c r="T8" s="4" t="s">
        <v>1353</v>
      </c>
      <c r="U8" s="4" t="s">
        <v>1354</v>
      </c>
      <c r="V8" s="4" t="s">
        <v>1355</v>
      </c>
      <c r="W8" s="4" t="s">
        <v>1346</v>
      </c>
      <c r="X8" s="4" t="s">
        <v>1356</v>
      </c>
      <c r="Y8" s="4" t="s">
        <v>1357</v>
      </c>
      <c r="Z8" s="4" t="s">
        <v>1358</v>
      </c>
      <c r="AB8" s="2">
        <v>5</v>
      </c>
      <c r="AD8" s="8" t="str">
        <f t="shared" si="0"/>
        <v>NP/A.480(1988)188</v>
      </c>
      <c r="AE8" s="8" t="str">
        <f t="shared" si="1"/>
        <v>C.Funck.1988</v>
      </c>
      <c r="AF8" s="3" t="str">
        <f>IF(COUNTIF(EXFOR!G$2,"*"&amp;AD8&amp;"*")&gt;0,"○",IF(COUNTIF(EXFOR!J$2,"*"&amp;W8&amp;"*"&amp;V8)&gt;0,"△","×"))</f>
        <v>×</v>
      </c>
    </row>
    <row r="9" spans="30:31" ht="15">
      <c r="AD9" s="8" t="str">
        <f t="shared" si="0"/>
        <v>.</v>
      </c>
      <c r="AE9" s="8" t="str">
        <f t="shared" si="1"/>
        <v>.</v>
      </c>
    </row>
    <row r="10" spans="1:32" ht="15">
      <c r="A10" s="4" t="s">
        <v>1359</v>
      </c>
      <c r="B10" s="1">
        <v>8</v>
      </c>
      <c r="C10" s="1">
        <v>15</v>
      </c>
      <c r="D10" s="4" t="s">
        <v>1322</v>
      </c>
      <c r="E10" s="4" t="s">
        <v>1323</v>
      </c>
      <c r="F10" s="4" t="s">
        <v>1360</v>
      </c>
      <c r="J10" s="4" t="s">
        <v>1325</v>
      </c>
      <c r="R10" s="4" t="s">
        <v>1361</v>
      </c>
      <c r="S10" s="4" t="s">
        <v>1327</v>
      </c>
      <c r="T10" s="4" t="s">
        <v>1362</v>
      </c>
      <c r="U10" s="4" t="s">
        <v>1363</v>
      </c>
      <c r="V10" s="4" t="s">
        <v>1364</v>
      </c>
      <c r="W10" s="4" t="s">
        <v>1365</v>
      </c>
      <c r="X10" s="4" t="s">
        <v>1366</v>
      </c>
      <c r="Y10" s="4" t="s">
        <v>1367</v>
      </c>
      <c r="Z10" s="7" t="s">
        <v>1368</v>
      </c>
      <c r="AB10" s="2">
        <v>6</v>
      </c>
      <c r="AD10" s="8" t="str">
        <f t="shared" si="0"/>
        <v>AJ.665(2007)637</v>
      </c>
      <c r="AE10" s="8" t="str">
        <f t="shared" si="1"/>
        <v>J.Lund Fisker.2007</v>
      </c>
      <c r="AF10" s="3" t="str">
        <f>IF(COUNTIF(EXFOR!G$2,"*"&amp;AD10&amp;"*")&gt;0,"○",IF(COUNTIF(EXFOR!J$2,"*"&amp;W10&amp;"*"&amp;V10)&gt;0,"△","×"))</f>
        <v>×</v>
      </c>
    </row>
    <row r="11" spans="1:32" ht="15">
      <c r="A11" s="4" t="s">
        <v>1359</v>
      </c>
      <c r="B11" s="1">
        <v>8</v>
      </c>
      <c r="C11" s="1">
        <v>15</v>
      </c>
      <c r="D11" s="4" t="s">
        <v>1322</v>
      </c>
      <c r="E11" s="4" t="s">
        <v>1323</v>
      </c>
      <c r="G11" s="4" t="s">
        <v>1369</v>
      </c>
      <c r="J11" s="4" t="s">
        <v>1325</v>
      </c>
      <c r="R11" s="4" t="s">
        <v>1370</v>
      </c>
      <c r="S11" s="4" t="s">
        <v>1352</v>
      </c>
      <c r="T11" s="4" t="s">
        <v>1371</v>
      </c>
      <c r="U11" s="4" t="s">
        <v>1372</v>
      </c>
      <c r="V11" s="4" t="s">
        <v>1373</v>
      </c>
      <c r="W11" s="4" t="s">
        <v>1374</v>
      </c>
      <c r="X11" s="4" t="s">
        <v>1375</v>
      </c>
      <c r="Y11" s="4" t="s">
        <v>1376</v>
      </c>
      <c r="Z11" s="7" t="s">
        <v>1377</v>
      </c>
      <c r="AB11" s="2">
        <v>7</v>
      </c>
      <c r="AD11" s="8" t="str">
        <f t="shared" si="0"/>
        <v>NP/A.672(2000)153</v>
      </c>
      <c r="AE11" s="8" t="str">
        <f t="shared" si="1"/>
        <v>M.Dufour.2000</v>
      </c>
      <c r="AF11" s="3" t="str">
        <f>IF(COUNTIF(EXFOR!G$2,"*"&amp;AD11&amp;"*")&gt;0,"○",IF(COUNTIF(EXFOR!J$2,"*"&amp;W11&amp;"*"&amp;V11)&gt;0,"△","×"))</f>
        <v>×</v>
      </c>
    </row>
    <row r="12" spans="1:32" ht="15">
      <c r="A12" s="4" t="s">
        <v>1359</v>
      </c>
      <c r="B12" s="1">
        <v>8</v>
      </c>
      <c r="C12" s="1">
        <v>15</v>
      </c>
      <c r="D12" s="4" t="s">
        <v>1322</v>
      </c>
      <c r="E12" s="4" t="s">
        <v>1323</v>
      </c>
      <c r="F12" s="4" t="s">
        <v>1324</v>
      </c>
      <c r="R12" s="4" t="s">
        <v>1378</v>
      </c>
      <c r="S12" s="4" t="s">
        <v>1336</v>
      </c>
      <c r="T12" s="4" t="s">
        <v>1379</v>
      </c>
      <c r="U12" s="4" t="s">
        <v>1380</v>
      </c>
      <c r="V12" s="4" t="s">
        <v>1381</v>
      </c>
      <c r="W12" s="4" t="s">
        <v>1382</v>
      </c>
      <c r="X12" s="4" t="s">
        <v>1383</v>
      </c>
      <c r="Y12" s="4" t="s">
        <v>1384</v>
      </c>
      <c r="Z12" s="7" t="s">
        <v>1385</v>
      </c>
      <c r="AB12" s="2">
        <v>8</v>
      </c>
      <c r="AD12" s="8" t="str">
        <f t="shared" si="0"/>
        <v>PR/C.55(1997)3149</v>
      </c>
      <c r="AE12" s="8" t="str">
        <f t="shared" si="1"/>
        <v>F.de Oliveira.1997</v>
      </c>
      <c r="AF12" s="3" t="str">
        <f>IF(COUNTIF(EXFOR!G$2,"*"&amp;AD12&amp;"*")&gt;0,"○",IF(COUNTIF(EXFOR!J$2,"*"&amp;W12&amp;"*"&amp;V12)&gt;0,"△","×"))</f>
        <v>×</v>
      </c>
    </row>
    <row r="13" spans="1:32" ht="15">
      <c r="A13" s="4" t="s">
        <v>1359</v>
      </c>
      <c r="B13" s="1">
        <v>8</v>
      </c>
      <c r="C13" s="1">
        <v>15</v>
      </c>
      <c r="D13" s="4" t="s">
        <v>1322</v>
      </c>
      <c r="E13" s="4" t="s">
        <v>1323</v>
      </c>
      <c r="F13" s="4" t="s">
        <v>1324</v>
      </c>
      <c r="R13" s="4" t="s">
        <v>1386</v>
      </c>
      <c r="S13" s="4" t="s">
        <v>1387</v>
      </c>
      <c r="T13" s="4" t="s">
        <v>1388</v>
      </c>
      <c r="U13" s="4" t="s">
        <v>1389</v>
      </c>
      <c r="V13" s="4" t="s">
        <v>1390</v>
      </c>
      <c r="W13" s="4" t="s">
        <v>1391</v>
      </c>
      <c r="X13" s="4" t="s">
        <v>1391</v>
      </c>
      <c r="Y13" s="4" t="s">
        <v>1392</v>
      </c>
      <c r="Z13" s="7" t="s">
        <v>1393</v>
      </c>
      <c r="AB13" s="2">
        <v>9</v>
      </c>
      <c r="AD13" s="8" t="str">
        <f t="shared" si="0"/>
        <v>APP/B.27(1996)231</v>
      </c>
      <c r="AE13" s="8" t="str">
        <f t="shared" si="1"/>
        <v>H.Rebel.1996</v>
      </c>
      <c r="AF13" s="3" t="str">
        <f>IF(COUNTIF(EXFOR!G$2,"*"&amp;AD13&amp;"*")&gt;0,"○",IF(COUNTIF(EXFOR!J$2,"*"&amp;W13&amp;"*"&amp;V13)&gt;0,"△","×"))</f>
        <v>×</v>
      </c>
    </row>
    <row r="14" spans="1:32" ht="15">
      <c r="A14" s="4" t="s">
        <v>1359</v>
      </c>
      <c r="B14" s="1">
        <v>8</v>
      </c>
      <c r="C14" s="1">
        <v>15</v>
      </c>
      <c r="D14" s="4" t="s">
        <v>1322</v>
      </c>
      <c r="E14" s="4" t="s">
        <v>1323</v>
      </c>
      <c r="F14" s="4" t="s">
        <v>1394</v>
      </c>
      <c r="G14" s="4" t="s">
        <v>1395</v>
      </c>
      <c r="J14" s="4" t="s">
        <v>1396</v>
      </c>
      <c r="R14" s="4" t="s">
        <v>1397</v>
      </c>
      <c r="S14" s="4" t="s">
        <v>1398</v>
      </c>
      <c r="T14" s="4" t="s">
        <v>1399</v>
      </c>
      <c r="U14" s="4" t="s">
        <v>1400</v>
      </c>
      <c r="V14" s="4" t="s">
        <v>1401</v>
      </c>
      <c r="W14" s="4" t="s">
        <v>1402</v>
      </c>
      <c r="X14" s="4" t="s">
        <v>1403</v>
      </c>
      <c r="Y14" s="4" t="s">
        <v>1404</v>
      </c>
      <c r="AB14" s="2">
        <v>10</v>
      </c>
      <c r="AD14" s="8" t="str">
        <f t="shared" si="0"/>
        <v>PC.43(1987)85</v>
      </c>
      <c r="AE14" s="8" t="str">
        <f t="shared" si="1"/>
        <v>P.V.Magnus.1987</v>
      </c>
      <c r="AF14" s="3" t="str">
        <f>IF(COUNTIF(EXFOR!G$2,"*"&amp;AD14&amp;"*")&gt;0,"○",IF(COUNTIF(EXFOR!J$2,"*"&amp;W14&amp;"*"&amp;V14)&gt;0,"△","×"))</f>
        <v>×</v>
      </c>
    </row>
    <row r="15" spans="30:31" ht="15">
      <c r="AD15" s="8" t="str">
        <f t="shared" si="0"/>
        <v>.</v>
      </c>
      <c r="AE15" s="8" t="str">
        <f t="shared" si="1"/>
        <v>.</v>
      </c>
    </row>
    <row r="16" spans="1:32" ht="15">
      <c r="A16" s="4" t="s">
        <v>1405</v>
      </c>
      <c r="B16" s="1">
        <v>8</v>
      </c>
      <c r="C16" s="1">
        <v>16</v>
      </c>
      <c r="D16" s="4" t="s">
        <v>1406</v>
      </c>
      <c r="E16" s="4" t="s">
        <v>1323</v>
      </c>
      <c r="F16" s="4" t="s">
        <v>1407</v>
      </c>
      <c r="L16" s="4" t="s">
        <v>1408</v>
      </c>
      <c r="R16" s="4" t="s">
        <v>1409</v>
      </c>
      <c r="S16" s="4" t="s">
        <v>1410</v>
      </c>
      <c r="T16" s="4" t="s">
        <v>1411</v>
      </c>
      <c r="U16" s="4" t="s">
        <v>1412</v>
      </c>
      <c r="V16" s="4" t="s">
        <v>1413</v>
      </c>
      <c r="W16" s="4" t="s">
        <v>1414</v>
      </c>
      <c r="X16" s="4" t="s">
        <v>1415</v>
      </c>
      <c r="Y16" s="4" t="s">
        <v>1416</v>
      </c>
      <c r="Z16" s="7" t="s">
        <v>1417</v>
      </c>
      <c r="AB16" s="2">
        <v>11</v>
      </c>
      <c r="AD16" s="8" t="str">
        <f t="shared" si="0"/>
        <v>JRN.276(2008)639</v>
      </c>
      <c r="AE16" s="8" t="str">
        <f t="shared" si="1"/>
        <v>H.Tan.2008</v>
      </c>
      <c r="AF16" s="3" t="str">
        <f>IF(COUNTIF(EXFOR!G$3:G$11,"*"&amp;AD16&amp;"*")&gt;0,"○",IF(COUNTIF(EXFOR!J$3:J$11,"*"&amp;W16&amp;"*"&amp;V16)&gt;0,"△","×"))</f>
        <v>×</v>
      </c>
    </row>
    <row r="17" spans="1:32" ht="15">
      <c r="A17" s="4" t="s">
        <v>1405</v>
      </c>
      <c r="B17" s="1">
        <v>8</v>
      </c>
      <c r="C17" s="1">
        <v>16</v>
      </c>
      <c r="D17" s="4" t="s">
        <v>1406</v>
      </c>
      <c r="E17" s="4" t="s">
        <v>1323</v>
      </c>
      <c r="F17" s="4" t="s">
        <v>1418</v>
      </c>
      <c r="H17" s="4" t="s">
        <v>1408</v>
      </c>
      <c r="L17" s="4" t="s">
        <v>1408</v>
      </c>
      <c r="R17" s="4" t="s">
        <v>1419</v>
      </c>
      <c r="S17" s="4" t="s">
        <v>1420</v>
      </c>
      <c r="V17" s="4" t="s">
        <v>1413</v>
      </c>
      <c r="W17" s="4" t="s">
        <v>1421</v>
      </c>
      <c r="X17" s="4" t="s">
        <v>1422</v>
      </c>
      <c r="Y17" s="4" t="s">
        <v>1423</v>
      </c>
      <c r="Z17" s="4" t="s">
        <v>1424</v>
      </c>
      <c r="AB17" s="2">
        <v>12</v>
      </c>
      <c r="AD17" s="8" t="str">
        <f t="shared" si="0"/>
        <v>Proc.2007 International Workshop on Compound-Nuclear Reactions and Related Topics, Yosemite Nat.Park, Ca., 22-26 OCT. 2007, J.Escher, F.S.Dietrich, T.Kawano, I.J.Thompson, Eds. p.26 (2008).(2008)</v>
      </c>
      <c r="AE17" s="8" t="str">
        <f t="shared" si="1"/>
        <v>R.B.Firestone.2008</v>
      </c>
      <c r="AF17" s="3" t="str">
        <f>IF(COUNTIF(EXFOR!G$3:G$11,"*"&amp;AD17&amp;"*")&gt;0,"○",IF(COUNTIF(EXFOR!J$3:J$11,"*"&amp;W17&amp;"*"&amp;V17)&gt;0,"△","×"))</f>
        <v>×</v>
      </c>
    </row>
    <row r="18" spans="1:32" ht="15">
      <c r="A18" s="4" t="s">
        <v>1405</v>
      </c>
      <c r="B18" s="1">
        <v>8</v>
      </c>
      <c r="C18" s="1">
        <v>16</v>
      </c>
      <c r="D18" s="4" t="s">
        <v>1406</v>
      </c>
      <c r="E18" s="4" t="s">
        <v>1323</v>
      </c>
      <c r="F18" s="4" t="s">
        <v>1418</v>
      </c>
      <c r="H18" s="4" t="s">
        <v>1408</v>
      </c>
      <c r="L18" s="4" t="s">
        <v>1408</v>
      </c>
      <c r="R18" s="4" t="s">
        <v>1419</v>
      </c>
      <c r="S18" s="4" t="s">
        <v>1425</v>
      </c>
      <c r="V18" s="4" t="s">
        <v>1413</v>
      </c>
      <c r="W18" s="4" t="s">
        <v>1421</v>
      </c>
      <c r="X18" s="4" t="s">
        <v>1422</v>
      </c>
      <c r="Y18" s="4" t="s">
        <v>1423</v>
      </c>
      <c r="Z18" s="4" t="s">
        <v>1424</v>
      </c>
      <c r="AB18" s="2">
        <v>13</v>
      </c>
      <c r="AD18" s="8" t="str">
        <f t="shared" si="0"/>
        <v>AIP CONF.PROC. 1005 (2008).(2008)</v>
      </c>
      <c r="AE18" s="8" t="str">
        <f t="shared" si="1"/>
        <v>R.B.Firestone.2008</v>
      </c>
      <c r="AF18" s="3" t="str">
        <f>IF(COUNTIF(EXFOR!G$3:G$11,"*"&amp;AD18&amp;"*")&gt;0,"○",IF(COUNTIF(EXFOR!J$3:J$11,"*"&amp;W18&amp;"*"&amp;V18)&gt;0,"△","×"))</f>
        <v>×</v>
      </c>
    </row>
    <row r="19" spans="1:32" ht="15">
      <c r="A19" s="4" t="s">
        <v>1405</v>
      </c>
      <c r="B19" s="1">
        <v>8</v>
      </c>
      <c r="C19" s="1">
        <v>16</v>
      </c>
      <c r="D19" s="4" t="s">
        <v>1406</v>
      </c>
      <c r="E19" s="4" t="s">
        <v>1323</v>
      </c>
      <c r="F19" s="4" t="s">
        <v>1426</v>
      </c>
      <c r="G19" s="4" t="s">
        <v>1427</v>
      </c>
      <c r="R19" s="4" t="s">
        <v>1428</v>
      </c>
      <c r="S19" s="4" t="s">
        <v>1336</v>
      </c>
      <c r="T19" s="4" t="s">
        <v>1429</v>
      </c>
      <c r="U19" s="4" t="s">
        <v>1430</v>
      </c>
      <c r="V19" s="4" t="s">
        <v>1413</v>
      </c>
      <c r="W19" s="4" t="s">
        <v>1431</v>
      </c>
      <c r="X19" s="4" t="s">
        <v>1432</v>
      </c>
      <c r="Y19" s="4" t="s">
        <v>1433</v>
      </c>
      <c r="Z19" s="7" t="s">
        <v>1434</v>
      </c>
      <c r="AB19" s="2">
        <v>14</v>
      </c>
      <c r="AD19" s="8" t="str">
        <f t="shared" si="0"/>
        <v>PR/C.77(2008)015809</v>
      </c>
      <c r="AE19" s="8" t="str">
        <f t="shared" si="1"/>
        <v>S.Chiba.2008</v>
      </c>
      <c r="AF19" s="3" t="str">
        <f>IF(COUNTIF(EXFOR!G$3:G$11,"*"&amp;AD19&amp;"*")&gt;0,"○",IF(COUNTIF(EXFOR!J$3:J$11,"*"&amp;W19&amp;"*"&amp;V19)&gt;0,"△","×"))</f>
        <v>×</v>
      </c>
    </row>
    <row r="20" spans="1:32" ht="15">
      <c r="A20" s="4" t="s">
        <v>1405</v>
      </c>
      <c r="B20" s="1">
        <v>8</v>
      </c>
      <c r="C20" s="1">
        <v>16</v>
      </c>
      <c r="D20" s="4" t="s">
        <v>1406</v>
      </c>
      <c r="E20" s="4" t="s">
        <v>1323</v>
      </c>
      <c r="F20" s="4" t="s">
        <v>1418</v>
      </c>
      <c r="L20" s="4" t="s">
        <v>1435</v>
      </c>
      <c r="R20" s="4" t="s">
        <v>1436</v>
      </c>
      <c r="S20" s="4" t="s">
        <v>1437</v>
      </c>
      <c r="T20" s="4" t="s">
        <v>1438</v>
      </c>
      <c r="U20" s="4" t="s">
        <v>1439</v>
      </c>
      <c r="V20" s="4" t="s">
        <v>1440</v>
      </c>
      <c r="W20" s="4" t="s">
        <v>1441</v>
      </c>
      <c r="X20" s="4" t="s">
        <v>1442</v>
      </c>
      <c r="Y20" s="4" t="s">
        <v>1443</v>
      </c>
      <c r="Z20" s="7" t="s">
        <v>1444</v>
      </c>
      <c r="AB20" s="2">
        <v>14</v>
      </c>
      <c r="AD20" s="8" t="str">
        <f t="shared" si="0"/>
        <v>AND.80(2002)1</v>
      </c>
      <c r="AE20" s="8" t="str">
        <f t="shared" si="1"/>
        <v>R.C.Reedy.2002</v>
      </c>
      <c r="AF20" s="3" t="str">
        <f>IF(COUNTIF(EXFOR!G$3:G$11,"*"&amp;AD20&amp;"*")&gt;0,"○",IF(COUNTIF(EXFOR!J$3:J$11,"*"&amp;W20&amp;"*"&amp;V20)&gt;0,"△","×"))</f>
        <v>×</v>
      </c>
    </row>
    <row r="21" spans="1:32" ht="15">
      <c r="A21" s="4" t="s">
        <v>1405</v>
      </c>
      <c r="B21" s="1">
        <v>8</v>
      </c>
      <c r="C21" s="1">
        <v>16</v>
      </c>
      <c r="D21" s="4" t="s">
        <v>1406</v>
      </c>
      <c r="E21" s="4" t="s">
        <v>1323</v>
      </c>
      <c r="F21" s="4" t="s">
        <v>1418</v>
      </c>
      <c r="L21" s="4" t="s">
        <v>1435</v>
      </c>
      <c r="R21" s="4" t="s">
        <v>1445</v>
      </c>
      <c r="S21" s="4" t="s">
        <v>1446</v>
      </c>
      <c r="V21" s="4" t="s">
        <v>1373</v>
      </c>
      <c r="W21" s="4" t="s">
        <v>1447</v>
      </c>
      <c r="X21" s="4" t="s">
        <v>1447</v>
      </c>
      <c r="Y21" s="4" t="s">
        <v>1448</v>
      </c>
      <c r="AB21" s="2">
        <v>15</v>
      </c>
      <c r="AD21" s="8" t="str">
        <f t="shared" si="0"/>
        <v>INDC(CPR)-051.(2000)</v>
      </c>
      <c r="AE21" s="8" t="str">
        <f t="shared" si="1"/>
        <v>C.Zhou.2000</v>
      </c>
      <c r="AF21" s="3" t="str">
        <f>IF(COUNTIF(EXFOR!G$3:G$11,"*"&amp;AD21&amp;"*")&gt;0,"○",IF(COUNTIF(EXFOR!J$3:J$11,"*"&amp;W21&amp;"*"&amp;V21)&gt;0,"△","×"))</f>
        <v>×</v>
      </c>
    </row>
    <row r="22" spans="1:32" ht="15">
      <c r="A22" s="4" t="s">
        <v>1405</v>
      </c>
      <c r="B22" s="1">
        <v>8</v>
      </c>
      <c r="C22" s="1">
        <v>16</v>
      </c>
      <c r="D22" s="4" t="s">
        <v>1406</v>
      </c>
      <c r="E22" s="4" t="s">
        <v>1323</v>
      </c>
      <c r="F22" s="4" t="s">
        <v>1418</v>
      </c>
      <c r="R22" s="4" t="s">
        <v>1449</v>
      </c>
      <c r="S22" s="4" t="s">
        <v>1450</v>
      </c>
      <c r="U22" s="4" t="s">
        <v>1451</v>
      </c>
      <c r="V22" s="4" t="s">
        <v>1452</v>
      </c>
      <c r="W22" s="4" t="s">
        <v>1447</v>
      </c>
      <c r="X22" s="4" t="s">
        <v>1447</v>
      </c>
      <c r="Y22" s="4" t="s">
        <v>1453</v>
      </c>
      <c r="AB22" s="2">
        <v>16</v>
      </c>
      <c r="AD22" s="8" t="str">
        <f t="shared" si="0"/>
        <v>INDC(CPR)-049/L.(1999)76</v>
      </c>
      <c r="AE22" s="8" t="str">
        <f t="shared" si="1"/>
        <v>C.Zhou.1999</v>
      </c>
      <c r="AF22" s="3" t="str">
        <f>IF(COUNTIF(EXFOR!G$3:G$11,"*"&amp;AD22&amp;"*")&gt;0,"○",IF(COUNTIF(EXFOR!J$3:J$11,"*"&amp;W22&amp;"*"&amp;V22)&gt;0,"△","×"))</f>
        <v>×</v>
      </c>
    </row>
    <row r="23" spans="1:32" ht="15">
      <c r="A23" s="4" t="s">
        <v>1405</v>
      </c>
      <c r="B23" s="1">
        <v>8</v>
      </c>
      <c r="C23" s="1">
        <v>16</v>
      </c>
      <c r="D23" s="4" t="s">
        <v>1406</v>
      </c>
      <c r="E23" s="4" t="s">
        <v>1323</v>
      </c>
      <c r="G23" s="4" t="s">
        <v>1454</v>
      </c>
      <c r="H23" s="4" t="s">
        <v>1455</v>
      </c>
      <c r="R23" s="4" t="s">
        <v>1456</v>
      </c>
      <c r="S23" s="4" t="s">
        <v>1352</v>
      </c>
      <c r="T23" s="4" t="s">
        <v>1457</v>
      </c>
      <c r="U23" s="4" t="s">
        <v>1458</v>
      </c>
      <c r="V23" s="4" t="s">
        <v>1381</v>
      </c>
      <c r="W23" s="4" t="s">
        <v>1459</v>
      </c>
      <c r="X23" s="4" t="s">
        <v>1460</v>
      </c>
      <c r="Y23" s="4" t="s">
        <v>1461</v>
      </c>
      <c r="Z23" s="7" t="s">
        <v>1462</v>
      </c>
      <c r="AB23" s="2">
        <v>17</v>
      </c>
      <c r="AD23" s="8" t="str">
        <f t="shared" si="0"/>
        <v>NP/A.619(1997)49</v>
      </c>
      <c r="AE23" s="8" t="str">
        <f t="shared" si="1"/>
        <v>A.Likar.1997</v>
      </c>
      <c r="AF23" s="3" t="str">
        <f>IF(COUNTIF(EXFOR!G$3:G$11,"*"&amp;AD23&amp;"*")&gt;0,"○",IF(COUNTIF(EXFOR!J$3:J$11,"*"&amp;W23&amp;"*"&amp;V23)&gt;0,"△","×"))</f>
        <v>×</v>
      </c>
    </row>
    <row r="24" spans="1:32" ht="15">
      <c r="A24" s="4" t="s">
        <v>1405</v>
      </c>
      <c r="B24" s="1">
        <v>8</v>
      </c>
      <c r="C24" s="1">
        <v>16</v>
      </c>
      <c r="D24" s="4" t="s">
        <v>1406</v>
      </c>
      <c r="E24" s="4" t="s">
        <v>1323</v>
      </c>
      <c r="F24" s="4" t="s">
        <v>1426</v>
      </c>
      <c r="G24" s="4" t="s">
        <v>1463</v>
      </c>
      <c r="H24" s="4" t="s">
        <v>1408</v>
      </c>
      <c r="L24" s="4" t="s">
        <v>1408</v>
      </c>
      <c r="R24" s="4" t="s">
        <v>1464</v>
      </c>
      <c r="S24" s="4" t="s">
        <v>1465</v>
      </c>
      <c r="T24" s="4" t="s">
        <v>1466</v>
      </c>
      <c r="U24" s="4" t="s">
        <v>1399</v>
      </c>
      <c r="V24" s="4" t="s">
        <v>1390</v>
      </c>
      <c r="W24" s="4" t="s">
        <v>1467</v>
      </c>
      <c r="X24" s="4" t="s">
        <v>1468</v>
      </c>
      <c r="Y24" s="4" t="s">
        <v>1469</v>
      </c>
      <c r="Z24" s="7" t="s">
        <v>1470</v>
      </c>
      <c r="AB24" s="2">
        <v>18</v>
      </c>
      <c r="AD24" s="8" t="str">
        <f t="shared" si="0"/>
        <v>HI.103(1996)43</v>
      </c>
      <c r="AE24" s="8" t="str">
        <f t="shared" si="1"/>
        <v>Y.Nagai.1996</v>
      </c>
      <c r="AF24" s="3" t="str">
        <f>IF(COUNTIF(EXFOR!G$3:G$11,"*"&amp;AD24&amp;"*")&gt;0,"○",IF(COUNTIF(EXFOR!J$3:J$11,"*"&amp;W24&amp;"*"&amp;V24)&gt;0,"△","×"))</f>
        <v>×</v>
      </c>
    </row>
    <row r="25" spans="1:32" ht="18" customHeight="1">
      <c r="A25" s="4" t="s">
        <v>1405</v>
      </c>
      <c r="B25" s="1">
        <v>8</v>
      </c>
      <c r="C25" s="1">
        <v>16</v>
      </c>
      <c r="D25" s="4" t="s">
        <v>1406</v>
      </c>
      <c r="E25" s="4" t="s">
        <v>1323</v>
      </c>
      <c r="F25" s="4" t="s">
        <v>1426</v>
      </c>
      <c r="G25" s="4" t="s">
        <v>1471</v>
      </c>
      <c r="H25" s="4" t="s">
        <v>1472</v>
      </c>
      <c r="R25" s="4" t="s">
        <v>1473</v>
      </c>
      <c r="S25" s="4" t="s">
        <v>1327</v>
      </c>
      <c r="T25" s="4" t="s">
        <v>1474</v>
      </c>
      <c r="U25" s="4" t="s">
        <v>1475</v>
      </c>
      <c r="V25" s="4" t="s">
        <v>1476</v>
      </c>
      <c r="W25" s="4" t="s">
        <v>1477</v>
      </c>
      <c r="X25" s="4" t="s">
        <v>1478</v>
      </c>
      <c r="Y25" s="4" t="s">
        <v>1479</v>
      </c>
      <c r="Z25" s="7" t="s">
        <v>1480</v>
      </c>
      <c r="AB25" s="2">
        <v>19</v>
      </c>
      <c r="AD25" s="8" t="str">
        <f t="shared" si="0"/>
        <v>AJ.441(1995)L89</v>
      </c>
      <c r="AE25" s="8" t="str">
        <f t="shared" si="1"/>
        <v>M.Igashira.1995</v>
      </c>
      <c r="AF25" s="3" t="str">
        <f>IF(COUNTIF(EXFOR!G$3:G$11,"*"&amp;AD25&amp;"*")&gt;0,"○",IF(COUNTIF(EXFOR!J$3:J$11,"*"&amp;W25&amp;"*"&amp;V25)&gt;0,"△","×"))</f>
        <v>△</v>
      </c>
    </row>
    <row r="26" spans="1:32" ht="18" customHeight="1">
      <c r="A26" s="4" t="s">
        <v>1405</v>
      </c>
      <c r="B26" s="1">
        <v>8</v>
      </c>
      <c r="C26" s="1">
        <v>16</v>
      </c>
      <c r="D26" s="4" t="s">
        <v>1406</v>
      </c>
      <c r="E26" s="4" t="s">
        <v>1323</v>
      </c>
      <c r="F26" s="4" t="s">
        <v>1426</v>
      </c>
      <c r="G26" s="4" t="s">
        <v>1471</v>
      </c>
      <c r="H26" s="4" t="s">
        <v>1396</v>
      </c>
      <c r="L26" s="4" t="s">
        <v>1408</v>
      </c>
      <c r="R26" s="4" t="s">
        <v>1481</v>
      </c>
      <c r="S26" s="4" t="s">
        <v>1482</v>
      </c>
      <c r="U26" s="4" t="s">
        <v>1483</v>
      </c>
      <c r="V26" s="4" t="s">
        <v>1484</v>
      </c>
      <c r="W26" s="4" t="s">
        <v>1467</v>
      </c>
      <c r="X26" s="4" t="s">
        <v>1485</v>
      </c>
      <c r="Y26" s="4" t="s">
        <v>1486</v>
      </c>
      <c r="AB26" s="2">
        <v>20</v>
      </c>
      <c r="AD26" s="8" t="str">
        <f t="shared" si="0"/>
        <v>Proc.Nuclei in the Cosmos III, Assergi, Italy,.(1994)201</v>
      </c>
      <c r="AE26" s="8" t="str">
        <f t="shared" si="1"/>
        <v>Y.Nagai.1994</v>
      </c>
      <c r="AF26" s="3" t="str">
        <f>IF(COUNTIF(EXFOR!G$3:G$11,"*"&amp;AD26&amp;"*")&gt;0,"○",IF(COUNTIF(EXFOR!J$3:J$11,"*"&amp;W26&amp;"*"&amp;V26)&gt;0,"△","×"))</f>
        <v>×</v>
      </c>
    </row>
    <row r="27" spans="1:32" ht="15">
      <c r="A27" s="4" t="s">
        <v>1405</v>
      </c>
      <c r="B27" s="1">
        <v>8</v>
      </c>
      <c r="C27" s="1">
        <v>16</v>
      </c>
      <c r="D27" s="4" t="s">
        <v>1406</v>
      </c>
      <c r="E27" s="4" t="s">
        <v>1323</v>
      </c>
      <c r="F27" s="4" t="s">
        <v>1487</v>
      </c>
      <c r="G27" s="4" t="s">
        <v>1407</v>
      </c>
      <c r="H27" s="4" t="s">
        <v>1488</v>
      </c>
      <c r="R27" s="4" t="s">
        <v>1489</v>
      </c>
      <c r="S27" s="4" t="s">
        <v>1490</v>
      </c>
      <c r="T27" s="4" t="s">
        <v>1491</v>
      </c>
      <c r="U27" s="4" t="s">
        <v>1492</v>
      </c>
      <c r="V27" s="4" t="s">
        <v>1484</v>
      </c>
      <c r="W27" s="4" t="s">
        <v>1493</v>
      </c>
      <c r="X27" s="4" t="s">
        <v>1494</v>
      </c>
      <c r="Y27" s="4" t="s">
        <v>1495</v>
      </c>
      <c r="AB27" s="2">
        <v>21</v>
      </c>
      <c r="AD27" s="8" t="str">
        <f t="shared" si="0"/>
        <v>Chin.J.Nucl.Phys..16(1994)270</v>
      </c>
      <c r="AE27" s="8" t="str">
        <f t="shared" si="1"/>
        <v>Z.-D.Huang.1994</v>
      </c>
      <c r="AF27" s="3" t="str">
        <f>IF(COUNTIF(EXFOR!G$3:G$11,"*"&amp;AD27&amp;"*")&gt;0,"○",IF(COUNTIF(EXFOR!J$3:J$11,"*"&amp;W27&amp;"*"&amp;V27)&gt;0,"△","×"))</f>
        <v>×</v>
      </c>
    </row>
    <row r="28" spans="1:32" ht="15">
      <c r="A28" s="4" t="s">
        <v>1405</v>
      </c>
      <c r="B28" s="1">
        <v>8</v>
      </c>
      <c r="C28" s="1">
        <v>16</v>
      </c>
      <c r="D28" s="4" t="s">
        <v>1406</v>
      </c>
      <c r="E28" s="4" t="s">
        <v>1323</v>
      </c>
      <c r="F28" s="4" t="s">
        <v>1360</v>
      </c>
      <c r="H28" s="4" t="s">
        <v>1325</v>
      </c>
      <c r="R28" s="4" t="s">
        <v>1496</v>
      </c>
      <c r="S28" s="4" t="s">
        <v>1497</v>
      </c>
      <c r="T28" s="4" t="s">
        <v>1498</v>
      </c>
      <c r="U28" s="4" t="s">
        <v>1499</v>
      </c>
      <c r="V28" s="4" t="s">
        <v>1500</v>
      </c>
      <c r="W28" s="4" t="s">
        <v>1501</v>
      </c>
      <c r="X28" s="4" t="s">
        <v>1502</v>
      </c>
      <c r="Y28" s="4" t="s">
        <v>1503</v>
      </c>
      <c r="AB28" s="2">
        <v>22</v>
      </c>
      <c r="AD28" s="8" t="str">
        <f t="shared" si="0"/>
        <v>BAP.37(1992)869</v>
      </c>
      <c r="AE28" s="8" t="str">
        <f t="shared" si="1"/>
        <v>R.R.Winters.1992</v>
      </c>
      <c r="AF28" s="3" t="str">
        <f>IF(COUNTIF(EXFOR!G$3:G$11,"*"&amp;AD28&amp;"*")&gt;0,"○",IF(COUNTIF(EXFOR!J$3:J$11,"*"&amp;W28&amp;"*"&amp;V28)&gt;0,"△","×"))</f>
        <v>×</v>
      </c>
    </row>
    <row r="29" spans="1:32" ht="15">
      <c r="A29" s="4" t="s">
        <v>1405</v>
      </c>
      <c r="B29" s="1">
        <v>8</v>
      </c>
      <c r="C29" s="1">
        <v>16</v>
      </c>
      <c r="D29" s="4" t="s">
        <v>1406</v>
      </c>
      <c r="E29" s="4" t="s">
        <v>1323</v>
      </c>
      <c r="F29" s="4" t="s">
        <v>1504</v>
      </c>
      <c r="G29" s="4" t="s">
        <v>1505</v>
      </c>
      <c r="H29" s="4" t="s">
        <v>1506</v>
      </c>
      <c r="R29" s="4" t="s">
        <v>1507</v>
      </c>
      <c r="S29" s="4" t="s">
        <v>1352</v>
      </c>
      <c r="T29" s="4" t="s">
        <v>1508</v>
      </c>
      <c r="U29" s="4" t="s">
        <v>1509</v>
      </c>
      <c r="V29" s="4" t="s">
        <v>1500</v>
      </c>
      <c r="W29" s="4" t="s">
        <v>1477</v>
      </c>
      <c r="X29" s="4" t="s">
        <v>1510</v>
      </c>
      <c r="Y29" s="4" t="s">
        <v>1511</v>
      </c>
      <c r="Z29" s="4" t="s">
        <v>1512</v>
      </c>
      <c r="AB29" s="2">
        <v>23</v>
      </c>
      <c r="AD29" s="8" t="str">
        <f t="shared" si="0"/>
        <v>NP/A.536(1992)285</v>
      </c>
      <c r="AE29" s="8" t="str">
        <f t="shared" si="1"/>
        <v>M.Igashira.1992</v>
      </c>
      <c r="AF29" s="3" t="str">
        <f>IF(COUNTIF(EXFOR!G$3:G$11,"*"&amp;AD29&amp;"*")&gt;0,"○",IF(COUNTIF(EXFOR!J$3:J$11,"*"&amp;W29&amp;"*"&amp;V29)&gt;0,"△","×"))</f>
        <v>○</v>
      </c>
    </row>
    <row r="30" spans="1:32" ht="15">
      <c r="A30" s="4" t="s">
        <v>1405</v>
      </c>
      <c r="B30" s="1">
        <v>8</v>
      </c>
      <c r="C30" s="1">
        <v>16</v>
      </c>
      <c r="D30" s="4" t="s">
        <v>1406</v>
      </c>
      <c r="E30" s="4" t="s">
        <v>1323</v>
      </c>
      <c r="F30" s="4" t="s">
        <v>1513</v>
      </c>
      <c r="L30" s="4" t="s">
        <v>1408</v>
      </c>
      <c r="R30" s="4" t="s">
        <v>1514</v>
      </c>
      <c r="S30" s="4" t="s">
        <v>1515</v>
      </c>
      <c r="T30" s="4" t="s">
        <v>1516</v>
      </c>
      <c r="U30" s="4" t="s">
        <v>1517</v>
      </c>
      <c r="V30" s="4" t="s">
        <v>1355</v>
      </c>
      <c r="W30" s="4" t="s">
        <v>1518</v>
      </c>
      <c r="X30" s="4" t="s">
        <v>1519</v>
      </c>
      <c r="Y30" s="4" t="s">
        <v>1520</v>
      </c>
      <c r="Z30" s="4" t="s">
        <v>1521</v>
      </c>
      <c r="AB30" s="2">
        <v>24</v>
      </c>
      <c r="AD30" s="8" t="str">
        <f t="shared" si="0"/>
        <v>JP/G.14(1988)S215</v>
      </c>
      <c r="AE30" s="8" t="str">
        <f t="shared" si="1"/>
        <v>H.Kitazawa.1988</v>
      </c>
      <c r="AF30" s="3" t="str">
        <f>IF(COUNTIF(EXFOR!G$3:G$11,"*"&amp;AD30&amp;"*")&gt;0,"○",IF(COUNTIF(EXFOR!J$3:J$11,"*"&amp;W30&amp;"*"&amp;V30)&gt;0,"△","×"))</f>
        <v>×</v>
      </c>
    </row>
    <row r="31" spans="1:32" ht="15">
      <c r="A31" s="4" t="s">
        <v>1405</v>
      </c>
      <c r="B31" s="1">
        <v>8</v>
      </c>
      <c r="C31" s="1">
        <v>16</v>
      </c>
      <c r="D31" s="4" t="s">
        <v>1406</v>
      </c>
      <c r="E31" s="4" t="s">
        <v>1323</v>
      </c>
      <c r="F31" s="4" t="s">
        <v>1418</v>
      </c>
      <c r="H31" s="4" t="s">
        <v>1408</v>
      </c>
      <c r="R31" s="4" t="s">
        <v>1522</v>
      </c>
      <c r="S31" s="4" t="s">
        <v>1336</v>
      </c>
      <c r="T31" s="4" t="s">
        <v>1523</v>
      </c>
      <c r="U31" s="4" t="s">
        <v>1524</v>
      </c>
      <c r="V31" s="4" t="s">
        <v>1525</v>
      </c>
      <c r="W31" s="4" t="s">
        <v>1526</v>
      </c>
      <c r="X31" s="4" t="s">
        <v>1527</v>
      </c>
      <c r="Y31" s="4" t="s">
        <v>1528</v>
      </c>
      <c r="Z31" s="7" t="s">
        <v>1529</v>
      </c>
      <c r="AB31" s="2">
        <v>25</v>
      </c>
      <c r="AD31" s="8" t="str">
        <f t="shared" si="0"/>
        <v>PR/C.19(1979)1153</v>
      </c>
      <c r="AE31" s="8" t="str">
        <f t="shared" si="1"/>
        <v>N.Wust.1979</v>
      </c>
      <c r="AF31" s="3" t="str">
        <f>IF(COUNTIF(EXFOR!G$3:G$11,"*"&amp;AD31&amp;"*")&gt;0,"○",IF(COUNTIF(EXFOR!J$3:J$11,"*"&amp;W31&amp;"*"&amp;V31)&gt;0,"△","×"))</f>
        <v>○</v>
      </c>
    </row>
    <row r="32" spans="1:32" ht="15">
      <c r="A32" s="4" t="s">
        <v>1405</v>
      </c>
      <c r="B32" s="1">
        <v>8</v>
      </c>
      <c r="C32" s="1">
        <v>16</v>
      </c>
      <c r="D32" s="4" t="s">
        <v>1406</v>
      </c>
      <c r="E32" s="4" t="s">
        <v>1323</v>
      </c>
      <c r="F32" s="4" t="s">
        <v>1530</v>
      </c>
      <c r="L32" s="4" t="s">
        <v>1408</v>
      </c>
      <c r="R32" s="4" t="s">
        <v>1531</v>
      </c>
      <c r="S32" s="4" t="s">
        <v>1532</v>
      </c>
      <c r="U32" s="4" t="s">
        <v>1533</v>
      </c>
      <c r="AB32" s="2">
        <v>26</v>
      </c>
      <c r="AD32" s="8" t="str">
        <f t="shared" si="0"/>
        <v>REPT INDC(SEC)-62/L,P124,McDonald.,124</v>
      </c>
      <c r="AE32" s="8" t="str">
        <f t="shared" si="1"/>
        <v>.</v>
      </c>
      <c r="AF32" s="3" t="str">
        <f>IF(COUNTIF(EXFOR!G$3:G$11,"*"&amp;AD32&amp;"*")&gt;0,"○",IF(COUNTIF(EXFOR!J$3:J$11,"*"&amp;W32&amp;"*"&amp;V32)&gt;0,"△","×"))</f>
        <v>△</v>
      </c>
    </row>
    <row r="33" spans="1:32" ht="15">
      <c r="A33" s="4" t="s">
        <v>1405</v>
      </c>
      <c r="B33" s="1">
        <v>8</v>
      </c>
      <c r="C33" s="1">
        <v>16</v>
      </c>
      <c r="D33" s="4" t="s">
        <v>1406</v>
      </c>
      <c r="E33" s="4" t="s">
        <v>1323</v>
      </c>
      <c r="F33" s="4" t="s">
        <v>1530</v>
      </c>
      <c r="H33" s="4" t="s">
        <v>1534</v>
      </c>
      <c r="R33" s="4" t="s">
        <v>1535</v>
      </c>
      <c r="S33" s="4" t="s">
        <v>1352</v>
      </c>
      <c r="T33" s="4" t="s">
        <v>1536</v>
      </c>
      <c r="U33" s="4" t="s">
        <v>1537</v>
      </c>
      <c r="V33" s="4" t="s">
        <v>1538</v>
      </c>
      <c r="W33" s="4" t="s">
        <v>1539</v>
      </c>
      <c r="X33" s="4" t="s">
        <v>1540</v>
      </c>
      <c r="Y33" s="4" t="s">
        <v>1541</v>
      </c>
      <c r="Z33" s="4" t="s">
        <v>1542</v>
      </c>
      <c r="AB33" s="2">
        <v>27</v>
      </c>
      <c r="AD33" s="8" t="str">
        <f t="shared" si="0"/>
        <v>NP/A.281(1977)325</v>
      </c>
      <c r="AE33" s="8" t="str">
        <f t="shared" si="1"/>
        <v>A.B.McDonald.1977</v>
      </c>
      <c r="AF33" s="3" t="str">
        <f>IF(COUNTIF(EXFOR!G$3:G$11,"*"&amp;AD33&amp;"*")&gt;0,"○",IF(COUNTIF(EXFOR!J$3:J$11,"*"&amp;W33&amp;"*"&amp;V33)&gt;0,"△","×"))</f>
        <v>○</v>
      </c>
    </row>
    <row r="34" spans="1:32" ht="15">
      <c r="A34" s="4" t="s">
        <v>1405</v>
      </c>
      <c r="B34" s="1">
        <v>8</v>
      </c>
      <c r="C34" s="1">
        <v>16</v>
      </c>
      <c r="D34" s="4" t="s">
        <v>1406</v>
      </c>
      <c r="E34" s="4" t="s">
        <v>1323</v>
      </c>
      <c r="F34" s="4" t="s">
        <v>1530</v>
      </c>
      <c r="H34" s="4" t="s">
        <v>1408</v>
      </c>
      <c r="R34" s="4" t="s">
        <v>1543</v>
      </c>
      <c r="S34" s="4" t="s">
        <v>1544</v>
      </c>
      <c r="U34" s="4" t="s">
        <v>1545</v>
      </c>
      <c r="AB34" s="2">
        <v>28</v>
      </c>
      <c r="AD34" s="8" t="str">
        <f t="shared" si="0"/>
        <v>REPT AECL-5508,P57.,57</v>
      </c>
      <c r="AE34" s="8" t="str">
        <f t="shared" si="1"/>
        <v>.</v>
      </c>
      <c r="AF34" s="3" t="str">
        <f>IF(COUNTIF(EXFOR!G$3:G$11,"*"&amp;AD34&amp;"*")&gt;0,"○",IF(COUNTIF(EXFOR!J$3:J$11,"*"&amp;W34&amp;"*"&amp;V34)&gt;0,"△","×"))</f>
        <v>△</v>
      </c>
    </row>
    <row r="35" spans="1:32" ht="15">
      <c r="A35" s="4" t="s">
        <v>1405</v>
      </c>
      <c r="B35" s="1">
        <v>8</v>
      </c>
      <c r="C35" s="1">
        <v>16</v>
      </c>
      <c r="D35" s="4" t="s">
        <v>1406</v>
      </c>
      <c r="E35" s="4" t="s">
        <v>1323</v>
      </c>
      <c r="F35" s="4" t="s">
        <v>1530</v>
      </c>
      <c r="H35" s="4" t="s">
        <v>1546</v>
      </c>
      <c r="R35" s="4" t="s">
        <v>1547</v>
      </c>
      <c r="S35" s="4" t="s">
        <v>1548</v>
      </c>
      <c r="T35" s="4" t="s">
        <v>1549</v>
      </c>
      <c r="U35" s="4" t="s">
        <v>1483</v>
      </c>
      <c r="V35" s="4" t="s">
        <v>1550</v>
      </c>
      <c r="W35" s="4" t="s">
        <v>1551</v>
      </c>
      <c r="X35" s="4" t="s">
        <v>1552</v>
      </c>
      <c r="Y35" s="4" t="s">
        <v>1553</v>
      </c>
      <c r="Z35" s="4" t="s">
        <v>1554</v>
      </c>
      <c r="AB35" s="2">
        <v>29</v>
      </c>
      <c r="AD35" s="8" t="str">
        <f aca="true" t="shared" si="2" ref="AD35:AD66">S35&amp;"."&amp;IF(IF(T35="","",T35)&amp;IF(V35="",",","("&amp;V35&amp;")")&amp;IF(U35="","",U35)=",","",IF(T35="","",T35)&amp;IF(V35="",",","("&amp;V35&amp;")")&amp;IF(U35="","",U35))</f>
        <v>PL/B.65(1976)201</v>
      </c>
      <c r="AE35" s="8" t="str">
        <f t="shared" si="1"/>
        <v>H.C.Lee.1976</v>
      </c>
      <c r="AF35" s="3" t="str">
        <f>IF(COUNTIF(EXFOR!G$3:G$11,"*"&amp;AD35&amp;"*")&gt;0,"○",IF(COUNTIF(EXFOR!J$3:J$11,"*"&amp;W35&amp;"*"&amp;V35)&gt;0,"△","×"))</f>
        <v>×</v>
      </c>
    </row>
    <row r="36" spans="1:32" ht="15">
      <c r="A36" s="4" t="s">
        <v>1405</v>
      </c>
      <c r="B36" s="1">
        <v>8</v>
      </c>
      <c r="C36" s="1">
        <v>16</v>
      </c>
      <c r="D36" s="4" t="s">
        <v>1406</v>
      </c>
      <c r="E36" s="4" t="s">
        <v>1323</v>
      </c>
      <c r="F36" s="4" t="s">
        <v>1555</v>
      </c>
      <c r="G36" s="4" t="s">
        <v>1556</v>
      </c>
      <c r="H36" s="4" t="s">
        <v>1506</v>
      </c>
      <c r="R36" s="4" t="s">
        <v>1557</v>
      </c>
      <c r="S36" s="4" t="s">
        <v>1558</v>
      </c>
      <c r="U36" s="4" t="s">
        <v>1388</v>
      </c>
      <c r="AB36" s="2">
        <v>30</v>
      </c>
      <c r="AD36" s="8" t="str">
        <f t="shared" si="2"/>
        <v>REPT KDK-6 P27.,27</v>
      </c>
      <c r="AE36" s="8" t="str">
        <f t="shared" si="1"/>
        <v>.</v>
      </c>
      <c r="AF36" s="3" t="str">
        <f>IF(COUNTIF(EXFOR!G$3:G$11,"*"&amp;AD36&amp;"*")&gt;0,"○",IF(COUNTIF(EXFOR!J$3:J$11,"*"&amp;W36&amp;"*"&amp;V36)&gt;0,"△","×"))</f>
        <v>△</v>
      </c>
    </row>
    <row r="37" spans="1:32" ht="15">
      <c r="A37" s="4" t="s">
        <v>1405</v>
      </c>
      <c r="B37" s="1">
        <v>8</v>
      </c>
      <c r="C37" s="1">
        <v>16</v>
      </c>
      <c r="D37" s="4" t="s">
        <v>1406</v>
      </c>
      <c r="E37" s="4" t="s">
        <v>1323</v>
      </c>
      <c r="F37" s="4" t="s">
        <v>1454</v>
      </c>
      <c r="G37" s="4" t="s">
        <v>1559</v>
      </c>
      <c r="H37" s="4" t="s">
        <v>1560</v>
      </c>
      <c r="R37" s="4" t="s">
        <v>1561</v>
      </c>
      <c r="S37" s="4" t="s">
        <v>1336</v>
      </c>
      <c r="T37" s="4" t="s">
        <v>1562</v>
      </c>
      <c r="U37" s="4" t="s">
        <v>1563</v>
      </c>
      <c r="V37" s="4" t="s">
        <v>1564</v>
      </c>
      <c r="W37" s="4" t="s">
        <v>1565</v>
      </c>
      <c r="X37" s="4" t="s">
        <v>1566</v>
      </c>
      <c r="Y37" s="4" t="s">
        <v>1567</v>
      </c>
      <c r="Z37" s="7" t="s">
        <v>1568</v>
      </c>
      <c r="AB37" s="2">
        <v>31</v>
      </c>
      <c r="AD37" s="8" t="str">
        <f t="shared" si="2"/>
        <v>PR/C.8(1973)545</v>
      </c>
      <c r="AE37" s="8" t="str">
        <f t="shared" si="1"/>
        <v>J.L.Fowler.1973</v>
      </c>
      <c r="AF37" s="3" t="str">
        <f>IF(COUNTIF(EXFOR!G$3:G$11,"*"&amp;AD37&amp;"*")&gt;0,"○",IF(COUNTIF(EXFOR!J$3:J$11,"*"&amp;W37&amp;"*"&amp;V37)&gt;0,"△","×"))</f>
        <v>×</v>
      </c>
    </row>
    <row r="38" spans="1:32" ht="15">
      <c r="A38" s="4" t="s">
        <v>1405</v>
      </c>
      <c r="B38" s="1">
        <v>8</v>
      </c>
      <c r="C38" s="1">
        <v>16</v>
      </c>
      <c r="D38" s="4" t="s">
        <v>1406</v>
      </c>
      <c r="E38" s="4" t="s">
        <v>1323</v>
      </c>
      <c r="F38" s="4" t="s">
        <v>1513</v>
      </c>
      <c r="H38" s="4" t="s">
        <v>1569</v>
      </c>
      <c r="R38" s="4" t="s">
        <v>1570</v>
      </c>
      <c r="S38" s="4" t="s">
        <v>1336</v>
      </c>
      <c r="T38" s="4" t="s">
        <v>1571</v>
      </c>
      <c r="U38" s="4" t="s">
        <v>1572</v>
      </c>
      <c r="V38" s="4" t="s">
        <v>1573</v>
      </c>
      <c r="W38" s="4" t="s">
        <v>1574</v>
      </c>
      <c r="X38" s="4" t="s">
        <v>1575</v>
      </c>
      <c r="Y38" s="4" t="s">
        <v>1576</v>
      </c>
      <c r="Z38" s="7" t="s">
        <v>1577</v>
      </c>
      <c r="AB38" s="2">
        <v>32</v>
      </c>
      <c r="AD38" s="8" t="str">
        <f t="shared" si="2"/>
        <v>PR/C.3(1971)1737</v>
      </c>
      <c r="AE38" s="8" t="str">
        <f t="shared" si="1"/>
        <v>B.J.Allen.1971</v>
      </c>
      <c r="AF38" s="3" t="str">
        <f>IF(COUNTIF(EXFOR!G$3:G$11,"*"&amp;AD38&amp;"*")&gt;0,"○",IF(COUNTIF(EXFOR!J$3:J$11,"*"&amp;W38&amp;"*"&amp;V38)&gt;0,"△","×"))</f>
        <v>○</v>
      </c>
    </row>
    <row r="39" spans="26:31" ht="15">
      <c r="Z39" s="7"/>
      <c r="AD39" s="8" t="str">
        <f t="shared" si="2"/>
        <v>.</v>
      </c>
      <c r="AE39" s="8" t="str">
        <f t="shared" si="1"/>
        <v>.</v>
      </c>
    </row>
    <row r="40" spans="1:32" ht="15">
      <c r="A40" s="4" t="s">
        <v>1578</v>
      </c>
      <c r="B40" s="1">
        <v>8</v>
      </c>
      <c r="C40" s="1">
        <v>16</v>
      </c>
      <c r="D40" s="4" t="s">
        <v>1333</v>
      </c>
      <c r="E40" s="4" t="s">
        <v>1323</v>
      </c>
      <c r="F40" s="4" t="s">
        <v>1579</v>
      </c>
      <c r="G40" s="4" t="s">
        <v>1580</v>
      </c>
      <c r="H40" s="4" t="s">
        <v>1408</v>
      </c>
      <c r="L40" s="4" t="s">
        <v>1408</v>
      </c>
      <c r="R40" s="4" t="s">
        <v>1581</v>
      </c>
      <c r="S40" s="4" t="s">
        <v>1336</v>
      </c>
      <c r="T40" s="4" t="s">
        <v>1451</v>
      </c>
      <c r="U40" s="4" t="s">
        <v>1582</v>
      </c>
      <c r="V40" s="4" t="s">
        <v>1364</v>
      </c>
      <c r="W40" s="4" t="s">
        <v>1583</v>
      </c>
      <c r="X40" s="4" t="s">
        <v>1584</v>
      </c>
      <c r="Y40" s="4" t="s">
        <v>1585</v>
      </c>
      <c r="Z40" s="7" t="s">
        <v>1586</v>
      </c>
      <c r="AB40" s="2">
        <v>33</v>
      </c>
      <c r="AD40" s="8" t="str">
        <f t="shared" si="2"/>
        <v>PR/C.76(2007)034607</v>
      </c>
      <c r="AE40" s="8" t="str">
        <f t="shared" si="1"/>
        <v>A.Belhout.2007</v>
      </c>
      <c r="AF40" s="3" t="str">
        <f>IF(COUNTIF(EXFOR!G$13:G$24,"*"&amp;AD40&amp;"*")&gt;0,"○",IF(COUNTIF(EXFOR!J$13:J$24,"*"&amp;W40&amp;"*"&amp;V40)&gt;0,"△","×"))</f>
        <v>×</v>
      </c>
    </row>
    <row r="41" spans="1:32" ht="15">
      <c r="A41" s="4" t="s">
        <v>1578</v>
      </c>
      <c r="B41" s="1">
        <v>8</v>
      </c>
      <c r="C41" s="1">
        <v>16</v>
      </c>
      <c r="D41" s="4" t="s">
        <v>1333</v>
      </c>
      <c r="E41" s="4" t="s">
        <v>1323</v>
      </c>
      <c r="F41" s="4" t="s">
        <v>1587</v>
      </c>
      <c r="G41" s="4" t="s">
        <v>1588</v>
      </c>
      <c r="R41" s="4" t="s">
        <v>1589</v>
      </c>
      <c r="S41" s="4" t="s">
        <v>1590</v>
      </c>
      <c r="T41" s="4" t="s">
        <v>1591</v>
      </c>
      <c r="U41" s="4" t="s">
        <v>1592</v>
      </c>
      <c r="V41" s="4" t="s">
        <v>1593</v>
      </c>
      <c r="W41" s="4" t="s">
        <v>1594</v>
      </c>
      <c r="X41" s="4" t="s">
        <v>1595</v>
      </c>
      <c r="Y41" s="4" t="s">
        <v>1596</v>
      </c>
      <c r="Z41" s="7" t="s">
        <v>1597</v>
      </c>
      <c r="AB41" s="2">
        <v>34</v>
      </c>
      <c r="AD41" s="8" t="str">
        <f t="shared" si="2"/>
        <v>PRL.97(2006)173401</v>
      </c>
      <c r="AE41" s="8" t="str">
        <f t="shared" si="1"/>
        <v>I.Last.2006</v>
      </c>
      <c r="AF41" s="3" t="str">
        <f>IF(COUNTIF(EXFOR!G$13:G$24,"*"&amp;AD41&amp;"*")&gt;0,"○",IF(COUNTIF(EXFOR!J$13:J$24,"*"&amp;W41&amp;"*"&amp;V41)&gt;0,"△","×"))</f>
        <v>×</v>
      </c>
    </row>
    <row r="42" spans="1:32" ht="15">
      <c r="A42" s="4" t="s">
        <v>1578</v>
      </c>
      <c r="B42" s="1">
        <v>8</v>
      </c>
      <c r="C42" s="1">
        <v>16</v>
      </c>
      <c r="D42" s="4" t="s">
        <v>1333</v>
      </c>
      <c r="E42" s="4" t="s">
        <v>1323</v>
      </c>
      <c r="F42" s="4" t="s">
        <v>1598</v>
      </c>
      <c r="G42" s="4" t="s">
        <v>1599</v>
      </c>
      <c r="I42" s="4" t="s">
        <v>1334</v>
      </c>
      <c r="R42" s="4" t="s">
        <v>1600</v>
      </c>
      <c r="S42" s="4" t="s">
        <v>1352</v>
      </c>
      <c r="T42" s="4" t="s">
        <v>1601</v>
      </c>
      <c r="U42" s="4" t="s">
        <v>1602</v>
      </c>
      <c r="V42" s="4" t="s">
        <v>1603</v>
      </c>
      <c r="W42" s="4" t="s">
        <v>1604</v>
      </c>
      <c r="X42" s="4" t="s">
        <v>1605</v>
      </c>
      <c r="Y42" s="4" t="s">
        <v>1606</v>
      </c>
      <c r="Z42" s="7" t="s">
        <v>1607</v>
      </c>
      <c r="AB42" s="2">
        <v>35</v>
      </c>
      <c r="AD42" s="8" t="str">
        <f t="shared" si="2"/>
        <v>NP/A.758(2005)395c</v>
      </c>
      <c r="AE42" s="8" t="str">
        <f t="shared" si="1"/>
        <v>C.Barbieri.2005</v>
      </c>
      <c r="AF42" s="3" t="str">
        <f>IF(COUNTIF(EXFOR!G$13:G$24,"*"&amp;AD42&amp;"*")&gt;0,"○",IF(COUNTIF(EXFOR!J$13:J$24,"*"&amp;W42&amp;"*"&amp;V42)&gt;0,"△","×"))</f>
        <v>×</v>
      </c>
    </row>
    <row r="43" spans="1:32" ht="15">
      <c r="A43" s="4" t="s">
        <v>1578</v>
      </c>
      <c r="B43" s="1">
        <v>8</v>
      </c>
      <c r="C43" s="1">
        <v>16</v>
      </c>
      <c r="D43" s="4" t="s">
        <v>1333</v>
      </c>
      <c r="E43" s="4" t="s">
        <v>1323</v>
      </c>
      <c r="F43" s="4" t="s">
        <v>1608</v>
      </c>
      <c r="G43" s="4" t="s">
        <v>1427</v>
      </c>
      <c r="H43" s="4" t="s">
        <v>1334</v>
      </c>
      <c r="R43" s="4" t="s">
        <v>1609</v>
      </c>
      <c r="S43" s="4" t="s">
        <v>1610</v>
      </c>
      <c r="U43" s="4" t="s">
        <v>1611</v>
      </c>
      <c r="V43" s="4" t="s">
        <v>1612</v>
      </c>
      <c r="W43" s="4" t="s">
        <v>1613</v>
      </c>
      <c r="X43" s="4" t="s">
        <v>1614</v>
      </c>
      <c r="Y43" s="4" t="s">
        <v>1615</v>
      </c>
      <c r="AB43" s="2">
        <v>36</v>
      </c>
      <c r="AD43" s="8" t="str">
        <f t="shared" si="2"/>
        <v>INDC(JPN)-192/U (JAERI-Conf 2004-005).(2004)156</v>
      </c>
      <c r="AE43" s="8" t="str">
        <f t="shared" si="1"/>
        <v>T.Murata.2004</v>
      </c>
      <c r="AF43" s="3" t="str">
        <f>IF(COUNTIF(EXFOR!G$13:G$24,"*"&amp;AD43&amp;"*")&gt;0,"○",IF(COUNTIF(EXFOR!J$13:J$24,"*"&amp;W43&amp;"*"&amp;V43)&gt;0,"△","×"))</f>
        <v>×</v>
      </c>
    </row>
    <row r="44" spans="1:32" ht="15">
      <c r="A44" s="4" t="s">
        <v>1578</v>
      </c>
      <c r="B44" s="1">
        <v>8</v>
      </c>
      <c r="C44" s="1">
        <v>16</v>
      </c>
      <c r="D44" s="4" t="s">
        <v>1333</v>
      </c>
      <c r="E44" s="4" t="s">
        <v>1323</v>
      </c>
      <c r="F44" s="4" t="s">
        <v>1616</v>
      </c>
      <c r="G44" s="4" t="s">
        <v>1617</v>
      </c>
      <c r="R44" s="4" t="s">
        <v>1618</v>
      </c>
      <c r="S44" s="4" t="s">
        <v>1336</v>
      </c>
      <c r="T44" s="4" t="s">
        <v>1619</v>
      </c>
      <c r="U44" s="4" t="s">
        <v>1620</v>
      </c>
      <c r="V44" s="4" t="s">
        <v>1612</v>
      </c>
      <c r="W44" s="4" t="s">
        <v>1621</v>
      </c>
      <c r="X44" s="4" t="s">
        <v>1622</v>
      </c>
      <c r="Y44" s="4" t="s">
        <v>1623</v>
      </c>
      <c r="Z44" s="7" t="s">
        <v>1624</v>
      </c>
      <c r="AB44" s="2">
        <v>37</v>
      </c>
      <c r="AD44" s="8" t="str">
        <f t="shared" si="2"/>
        <v>PR/C.69(2004)064305</v>
      </c>
      <c r="AE44" s="8" t="str">
        <f t="shared" si="1"/>
        <v>C.Iliadis.2004</v>
      </c>
      <c r="AF44" s="3" t="str">
        <f>IF(COUNTIF(EXFOR!G$13:G$24,"*"&amp;AD44&amp;"*")&gt;0,"○",IF(COUNTIF(EXFOR!J$13:J$24,"*"&amp;W44&amp;"*"&amp;V44)&gt;0,"△","×"))</f>
        <v>×</v>
      </c>
    </row>
    <row r="45" spans="1:32" ht="15">
      <c r="A45" s="4" t="s">
        <v>1578</v>
      </c>
      <c r="B45" s="1">
        <v>8</v>
      </c>
      <c r="C45" s="1">
        <v>16</v>
      </c>
      <c r="D45" s="4" t="s">
        <v>1333</v>
      </c>
      <c r="E45" s="4" t="s">
        <v>1323</v>
      </c>
      <c r="F45" s="4" t="s">
        <v>1598</v>
      </c>
      <c r="G45" s="4" t="s">
        <v>1599</v>
      </c>
      <c r="I45" s="4" t="s">
        <v>1325</v>
      </c>
      <c r="R45" s="4" t="s">
        <v>1625</v>
      </c>
      <c r="S45" s="4" t="s">
        <v>1626</v>
      </c>
      <c r="T45" s="4" t="s">
        <v>1399</v>
      </c>
      <c r="U45" s="4" t="s">
        <v>1627</v>
      </c>
      <c r="V45" s="4" t="s">
        <v>1628</v>
      </c>
      <c r="W45" s="4" t="s">
        <v>1629</v>
      </c>
      <c r="X45" s="4" t="s">
        <v>1629</v>
      </c>
      <c r="Y45" s="4" t="s">
        <v>1630</v>
      </c>
      <c r="AB45" s="2">
        <v>38</v>
      </c>
      <c r="AD45" s="8" t="str">
        <f t="shared" si="2"/>
        <v>KPS.43(2003)691</v>
      </c>
      <c r="AE45" s="8" t="str">
        <f t="shared" si="1"/>
        <v>K.-H.Kim.2003</v>
      </c>
      <c r="AF45" s="3" t="str">
        <f>IF(COUNTIF(EXFOR!G$13:G$24,"*"&amp;AD45&amp;"*")&gt;0,"○",IF(COUNTIF(EXFOR!J$13:J$24,"*"&amp;W45&amp;"*"&amp;V45)&gt;0,"△","×"))</f>
        <v>×</v>
      </c>
    </row>
    <row r="46" spans="1:32" ht="15">
      <c r="A46" s="4" t="s">
        <v>1578</v>
      </c>
      <c r="B46" s="1">
        <v>8</v>
      </c>
      <c r="C46" s="1">
        <v>16</v>
      </c>
      <c r="D46" s="4" t="s">
        <v>1333</v>
      </c>
      <c r="E46" s="4" t="s">
        <v>1323</v>
      </c>
      <c r="F46" s="4" t="s">
        <v>1631</v>
      </c>
      <c r="G46" s="4" t="s">
        <v>1632</v>
      </c>
      <c r="I46" s="4" t="s">
        <v>1325</v>
      </c>
      <c r="R46" s="4" t="s">
        <v>1633</v>
      </c>
      <c r="S46" s="4" t="s">
        <v>1352</v>
      </c>
      <c r="T46" s="4" t="s">
        <v>1634</v>
      </c>
      <c r="U46" s="4" t="s">
        <v>1635</v>
      </c>
      <c r="V46" s="4" t="s">
        <v>1440</v>
      </c>
      <c r="W46" s="4" t="s">
        <v>1636</v>
      </c>
      <c r="X46" s="4" t="s">
        <v>1637</v>
      </c>
      <c r="Y46" s="4" t="s">
        <v>1638</v>
      </c>
      <c r="Z46" s="7" t="s">
        <v>1639</v>
      </c>
      <c r="AB46" s="2">
        <v>39</v>
      </c>
      <c r="AD46" s="8" t="str">
        <f t="shared" si="2"/>
        <v>NP/A.708(2002)437</v>
      </c>
      <c r="AE46" s="8" t="str">
        <f t="shared" si="1"/>
        <v>A.M.Mukhamedzhanov.2002</v>
      </c>
      <c r="AF46" s="3" t="str">
        <f>IF(COUNTIF(EXFOR!G$13:G$24,"*"&amp;AD46&amp;"*")&gt;0,"○",IF(COUNTIF(EXFOR!J$13:J$24,"*"&amp;W46&amp;"*"&amp;V46)&gt;0,"△","×"))</f>
        <v>×</v>
      </c>
    </row>
    <row r="47" spans="1:32" ht="15">
      <c r="A47" s="4" t="s">
        <v>1578</v>
      </c>
      <c r="B47" s="1">
        <v>8</v>
      </c>
      <c r="C47" s="1">
        <v>16</v>
      </c>
      <c r="D47" s="4" t="s">
        <v>1333</v>
      </c>
      <c r="E47" s="4" t="s">
        <v>1323</v>
      </c>
      <c r="F47" s="4" t="s">
        <v>1598</v>
      </c>
      <c r="G47" s="4" t="s">
        <v>1640</v>
      </c>
      <c r="I47" s="4" t="s">
        <v>1325</v>
      </c>
      <c r="R47" s="4" t="s">
        <v>1641</v>
      </c>
      <c r="S47" s="4" t="s">
        <v>1352</v>
      </c>
      <c r="T47" s="4" t="s">
        <v>1642</v>
      </c>
      <c r="U47" s="4" t="s">
        <v>1643</v>
      </c>
      <c r="V47" s="4" t="s">
        <v>1440</v>
      </c>
      <c r="W47" s="4" t="s">
        <v>1644</v>
      </c>
      <c r="X47" s="4" t="s">
        <v>1645</v>
      </c>
      <c r="Y47" s="4" t="s">
        <v>1646</v>
      </c>
      <c r="Z47" s="7" t="s">
        <v>1647</v>
      </c>
      <c r="AB47" s="2">
        <v>40</v>
      </c>
      <c r="AD47" s="8" t="str">
        <f t="shared" si="2"/>
        <v>NP/A.703(2002)202</v>
      </c>
      <c r="AE47" s="8" t="str">
        <f t="shared" si="1"/>
        <v>N.Michel.2002</v>
      </c>
      <c r="AF47" s="3" t="str">
        <f>IF(COUNTIF(EXFOR!G$13:G$24,"*"&amp;AD47&amp;"*")&gt;0,"○",IF(COUNTIF(EXFOR!J$13:J$24,"*"&amp;W47&amp;"*"&amp;V47)&gt;0,"△","×"))</f>
        <v>×</v>
      </c>
    </row>
    <row r="48" spans="1:32" ht="15">
      <c r="A48" s="4" t="s">
        <v>1578</v>
      </c>
      <c r="B48" s="1">
        <v>8</v>
      </c>
      <c r="C48" s="1">
        <v>16</v>
      </c>
      <c r="D48" s="4" t="s">
        <v>1333</v>
      </c>
      <c r="E48" s="4" t="s">
        <v>1323</v>
      </c>
      <c r="F48" s="4" t="s">
        <v>1648</v>
      </c>
      <c r="G48" s="4" t="s">
        <v>1649</v>
      </c>
      <c r="I48" s="4" t="s">
        <v>1334</v>
      </c>
      <c r="R48" s="4" t="s">
        <v>1650</v>
      </c>
      <c r="S48" s="4" t="s">
        <v>1651</v>
      </c>
      <c r="T48" s="4" t="s">
        <v>1652</v>
      </c>
      <c r="U48" s="4" t="s">
        <v>1619</v>
      </c>
      <c r="V48" s="4" t="s">
        <v>1440</v>
      </c>
      <c r="W48" s="4" t="s">
        <v>1653</v>
      </c>
      <c r="X48" s="4" t="s">
        <v>1654</v>
      </c>
      <c r="Y48" s="4" t="s">
        <v>1655</v>
      </c>
      <c r="Z48" s="7" t="s">
        <v>1656</v>
      </c>
      <c r="AB48" s="2">
        <v>41</v>
      </c>
      <c r="AD48" s="8" t="str">
        <f t="shared" si="2"/>
        <v>EPJ/A.15(2002)69</v>
      </c>
      <c r="AE48" s="8" t="str">
        <f t="shared" si="1"/>
        <v>C.A.Gagliardi.2002</v>
      </c>
      <c r="AF48" s="3" t="str">
        <f>IF(COUNTIF(EXFOR!G$13:G$24,"*"&amp;AD48&amp;"*")&gt;0,"○",IF(COUNTIF(EXFOR!J$13:J$24,"*"&amp;W48&amp;"*"&amp;V48)&gt;0,"△","×"))</f>
        <v>×</v>
      </c>
    </row>
    <row r="49" spans="1:32" ht="15">
      <c r="A49" s="4" t="s">
        <v>1578</v>
      </c>
      <c r="B49" s="1">
        <v>8</v>
      </c>
      <c r="C49" s="1">
        <v>16</v>
      </c>
      <c r="D49" s="4" t="s">
        <v>1333</v>
      </c>
      <c r="E49" s="4" t="s">
        <v>1323</v>
      </c>
      <c r="F49" s="4" t="s">
        <v>1657</v>
      </c>
      <c r="G49" s="4" t="s">
        <v>1658</v>
      </c>
      <c r="R49" s="4" t="s">
        <v>1659</v>
      </c>
      <c r="S49" s="4" t="s">
        <v>1352</v>
      </c>
      <c r="T49" s="4" t="s">
        <v>1660</v>
      </c>
      <c r="U49" s="4" t="s">
        <v>1661</v>
      </c>
      <c r="V49" s="4" t="s">
        <v>1662</v>
      </c>
      <c r="W49" s="4" t="s">
        <v>1663</v>
      </c>
      <c r="X49" s="4" t="s">
        <v>1663</v>
      </c>
      <c r="Y49" s="4" t="s">
        <v>1664</v>
      </c>
      <c r="Z49" s="7" t="s">
        <v>1665</v>
      </c>
      <c r="AB49" s="2">
        <v>42</v>
      </c>
      <c r="AD49" s="8" t="str">
        <f t="shared" si="2"/>
        <v>NP/A.693(2001)847</v>
      </c>
      <c r="AE49" s="8" t="str">
        <f t="shared" si="1"/>
        <v>T.E.Liolios.2001</v>
      </c>
      <c r="AF49" s="3" t="str">
        <f>IF(COUNTIF(EXFOR!G$13:G$24,"*"&amp;AD49&amp;"*")&gt;0,"○",IF(COUNTIF(EXFOR!J$13:J$24,"*"&amp;W49&amp;"*"&amp;V49)&gt;0,"△","×"))</f>
        <v>×</v>
      </c>
    </row>
    <row r="50" spans="1:32" ht="15">
      <c r="A50" s="4" t="s">
        <v>1578</v>
      </c>
      <c r="B50" s="1">
        <v>8</v>
      </c>
      <c r="C50" s="1">
        <v>16</v>
      </c>
      <c r="D50" s="4" t="s">
        <v>1333</v>
      </c>
      <c r="E50" s="4" t="s">
        <v>1323</v>
      </c>
      <c r="F50" s="4" t="s">
        <v>1360</v>
      </c>
      <c r="J50" s="4" t="s">
        <v>1325</v>
      </c>
      <c r="R50" s="4" t="s">
        <v>1666</v>
      </c>
      <c r="S50" s="4" t="s">
        <v>1352</v>
      </c>
      <c r="T50" s="4" t="s">
        <v>1667</v>
      </c>
      <c r="U50" s="4" t="s">
        <v>1668</v>
      </c>
      <c r="V50" s="4" t="s">
        <v>1662</v>
      </c>
      <c r="W50" s="4" t="s">
        <v>1669</v>
      </c>
      <c r="X50" s="4" t="s">
        <v>1670</v>
      </c>
      <c r="Y50" s="4" t="s">
        <v>1671</v>
      </c>
      <c r="Z50" s="7" t="s">
        <v>1672</v>
      </c>
      <c r="AB50" s="2">
        <v>43</v>
      </c>
      <c r="AD50" s="8" t="str">
        <f t="shared" si="2"/>
        <v>NP/A.688(2001)126c</v>
      </c>
      <c r="AE50" s="8" t="str">
        <f t="shared" si="1"/>
        <v>G.Gervino.2001</v>
      </c>
      <c r="AF50" s="3" t="str">
        <f>IF(COUNTIF(EXFOR!G$13:G$24,"*"&amp;AD50&amp;"*")&gt;0,"○",IF(COUNTIF(EXFOR!J$13:J$24,"*"&amp;W50&amp;"*"&amp;V50)&gt;0,"△","×"))</f>
        <v>×</v>
      </c>
    </row>
    <row r="51" spans="1:32" ht="15">
      <c r="A51" s="4" t="s">
        <v>1578</v>
      </c>
      <c r="B51" s="1">
        <v>8</v>
      </c>
      <c r="C51" s="1">
        <v>16</v>
      </c>
      <c r="D51" s="4" t="s">
        <v>1333</v>
      </c>
      <c r="E51" s="4" t="s">
        <v>1323</v>
      </c>
      <c r="F51" s="4" t="s">
        <v>1324</v>
      </c>
      <c r="R51" s="4" t="s">
        <v>1673</v>
      </c>
      <c r="S51" s="4" t="s">
        <v>1674</v>
      </c>
      <c r="T51" s="4" t="s">
        <v>1675</v>
      </c>
      <c r="U51" s="4" t="s">
        <v>1676</v>
      </c>
      <c r="V51" s="4" t="s">
        <v>1373</v>
      </c>
      <c r="W51" s="4" t="s">
        <v>1677</v>
      </c>
      <c r="X51" s="4" t="s">
        <v>1677</v>
      </c>
      <c r="Y51" s="4" t="s">
        <v>1678</v>
      </c>
      <c r="Z51" s="7" t="s">
        <v>1679</v>
      </c>
      <c r="AB51" s="2">
        <v>44</v>
      </c>
      <c r="AD51" s="8" t="str">
        <f t="shared" si="2"/>
        <v>PL/A.266(2000)167</v>
      </c>
      <c r="AE51" s="8" t="str">
        <f t="shared" si="1"/>
        <v>S.Ichimaru.2000</v>
      </c>
      <c r="AF51" s="3" t="str">
        <f>IF(COUNTIF(EXFOR!G$13:G$24,"*"&amp;AD51&amp;"*")&gt;0,"○",IF(COUNTIF(EXFOR!J$13:J$24,"*"&amp;W51&amp;"*"&amp;V51)&gt;0,"△","×"))</f>
        <v>×</v>
      </c>
    </row>
    <row r="52" spans="1:32" ht="15">
      <c r="A52" s="4" t="s">
        <v>1578</v>
      </c>
      <c r="B52" s="1">
        <v>8</v>
      </c>
      <c r="C52" s="1">
        <v>16</v>
      </c>
      <c r="D52" s="4" t="s">
        <v>1333</v>
      </c>
      <c r="E52" s="4" t="s">
        <v>1323</v>
      </c>
      <c r="G52" s="4" t="s">
        <v>1680</v>
      </c>
      <c r="H52" s="4" t="s">
        <v>1681</v>
      </c>
      <c r="I52" s="4" t="s">
        <v>1325</v>
      </c>
      <c r="R52" s="4" t="s">
        <v>1682</v>
      </c>
      <c r="S52" s="4" t="s">
        <v>1548</v>
      </c>
      <c r="T52" s="4" t="s">
        <v>1683</v>
      </c>
      <c r="U52" s="4" t="s">
        <v>1684</v>
      </c>
      <c r="V52" s="4" t="s">
        <v>1373</v>
      </c>
      <c r="W52" s="4" t="s">
        <v>1685</v>
      </c>
      <c r="X52" s="4" t="s">
        <v>1686</v>
      </c>
      <c r="Y52" s="4" t="s">
        <v>1687</v>
      </c>
      <c r="Z52" s="7" t="s">
        <v>1688</v>
      </c>
      <c r="AB52" s="2">
        <v>45</v>
      </c>
      <c r="AD52" s="8" t="str">
        <f t="shared" si="2"/>
        <v>PL/B.488(2000)75</v>
      </c>
      <c r="AE52" s="8" t="str">
        <f t="shared" si="1"/>
        <v>K.Bennaceur.2000</v>
      </c>
      <c r="AF52" s="3" t="str">
        <f>IF(COUNTIF(EXFOR!G$13:G$24,"*"&amp;AD52&amp;"*")&gt;0,"○",IF(COUNTIF(EXFOR!J$13:J$24,"*"&amp;W52&amp;"*"&amp;V52)&gt;0,"△","×"))</f>
        <v>×</v>
      </c>
    </row>
    <row r="53" spans="1:32" ht="15">
      <c r="A53" s="4" t="s">
        <v>1578</v>
      </c>
      <c r="B53" s="1">
        <v>8</v>
      </c>
      <c r="C53" s="1">
        <v>16</v>
      </c>
      <c r="D53" s="4" t="s">
        <v>1333</v>
      </c>
      <c r="E53" s="4" t="s">
        <v>1323</v>
      </c>
      <c r="G53" s="4" t="s">
        <v>1640</v>
      </c>
      <c r="H53" s="4" t="s">
        <v>1689</v>
      </c>
      <c r="I53" s="4" t="s">
        <v>1325</v>
      </c>
      <c r="R53" s="4" t="s">
        <v>1690</v>
      </c>
      <c r="S53" s="4" t="s">
        <v>1352</v>
      </c>
      <c r="T53" s="4" t="s">
        <v>1691</v>
      </c>
      <c r="U53" s="4" t="s">
        <v>1692</v>
      </c>
      <c r="V53" s="4" t="s">
        <v>1373</v>
      </c>
      <c r="W53" s="4" t="s">
        <v>1685</v>
      </c>
      <c r="X53" s="4" t="s">
        <v>1693</v>
      </c>
      <c r="Y53" s="4" t="s">
        <v>1694</v>
      </c>
      <c r="Z53" s="7" t="s">
        <v>1695</v>
      </c>
      <c r="AB53" s="2">
        <v>46</v>
      </c>
      <c r="AD53" s="8" t="str">
        <f t="shared" si="2"/>
        <v>NP/A.671(2000)203</v>
      </c>
      <c r="AE53" s="8" t="str">
        <f t="shared" si="1"/>
        <v>K.Bennaceur.2000</v>
      </c>
      <c r="AF53" s="3" t="str">
        <f>IF(COUNTIF(EXFOR!G$13:G$24,"*"&amp;AD53&amp;"*")&gt;0,"○",IF(COUNTIF(EXFOR!J$13:J$24,"*"&amp;W53&amp;"*"&amp;V53)&gt;0,"△","×"))</f>
        <v>×</v>
      </c>
    </row>
    <row r="54" spans="1:32" ht="15">
      <c r="A54" s="4" t="s">
        <v>1578</v>
      </c>
      <c r="B54" s="1">
        <v>8</v>
      </c>
      <c r="C54" s="1">
        <v>16</v>
      </c>
      <c r="D54" s="4" t="s">
        <v>1333</v>
      </c>
      <c r="E54" s="4" t="s">
        <v>1323</v>
      </c>
      <c r="F54" s="4" t="s">
        <v>1696</v>
      </c>
      <c r="I54" s="4" t="s">
        <v>1325</v>
      </c>
      <c r="R54" s="4" t="s">
        <v>1697</v>
      </c>
      <c r="S54" s="4" t="s">
        <v>1336</v>
      </c>
      <c r="T54" s="4" t="s">
        <v>1698</v>
      </c>
      <c r="U54" s="4" t="s">
        <v>1699</v>
      </c>
      <c r="V54" s="4" t="s">
        <v>1373</v>
      </c>
      <c r="W54" s="4" t="s">
        <v>1700</v>
      </c>
      <c r="X54" s="4" t="s">
        <v>1701</v>
      </c>
      <c r="Y54" s="4" t="s">
        <v>1702</v>
      </c>
      <c r="Z54" s="7" t="s">
        <v>1703</v>
      </c>
      <c r="AB54" s="2">
        <v>47</v>
      </c>
      <c r="AD54" s="8" t="str">
        <f t="shared" si="2"/>
        <v>PR/C.61(2000)025801</v>
      </c>
      <c r="AE54" s="8" t="str">
        <f t="shared" si="1"/>
        <v>D.Baye.2000</v>
      </c>
      <c r="AF54" s="3" t="str">
        <f>IF(COUNTIF(EXFOR!G$13:G$24,"*"&amp;AD54&amp;"*")&gt;0,"○",IF(COUNTIF(EXFOR!J$13:J$24,"*"&amp;W54&amp;"*"&amp;V54)&gt;0,"△","×"))</f>
        <v>×</v>
      </c>
    </row>
    <row r="55" spans="1:32" ht="15">
      <c r="A55" s="4" t="s">
        <v>1578</v>
      </c>
      <c r="B55" s="1">
        <v>8</v>
      </c>
      <c r="C55" s="1">
        <v>16</v>
      </c>
      <c r="D55" s="4" t="s">
        <v>1333</v>
      </c>
      <c r="E55" s="4" t="s">
        <v>1323</v>
      </c>
      <c r="F55" s="4" t="s">
        <v>1657</v>
      </c>
      <c r="G55" s="4" t="s">
        <v>1599</v>
      </c>
      <c r="I55" s="4" t="s">
        <v>1325</v>
      </c>
      <c r="R55" s="4" t="s">
        <v>1704</v>
      </c>
      <c r="S55" s="4" t="s">
        <v>1336</v>
      </c>
      <c r="T55" s="4" t="s">
        <v>1705</v>
      </c>
      <c r="U55" s="4" t="s">
        <v>1706</v>
      </c>
      <c r="V55" s="4" t="s">
        <v>1452</v>
      </c>
      <c r="W55" s="4" t="s">
        <v>1707</v>
      </c>
      <c r="X55" s="4" t="s">
        <v>1708</v>
      </c>
      <c r="Y55" s="4" t="s">
        <v>1709</v>
      </c>
      <c r="Z55" s="7" t="s">
        <v>1710</v>
      </c>
      <c r="AB55" s="2">
        <v>48</v>
      </c>
      <c r="AD55" s="8" t="str">
        <f t="shared" si="2"/>
        <v>PR/C.60(1999)015803</v>
      </c>
      <c r="AE55" s="8" t="str">
        <f t="shared" si="1"/>
        <v>P.Descouvemont.1999</v>
      </c>
      <c r="AF55" s="3" t="str">
        <f>IF(COUNTIF(EXFOR!G$13:G$24,"*"&amp;AD55&amp;"*")&gt;0,"○",IF(COUNTIF(EXFOR!J$13:J$24,"*"&amp;W55&amp;"*"&amp;V55)&gt;0,"△","×"))</f>
        <v>×</v>
      </c>
    </row>
    <row r="56" spans="1:32" ht="15">
      <c r="A56" s="4" t="s">
        <v>1578</v>
      </c>
      <c r="B56" s="1">
        <v>8</v>
      </c>
      <c r="C56" s="1">
        <v>16</v>
      </c>
      <c r="D56" s="4" t="s">
        <v>1333</v>
      </c>
      <c r="E56" s="4" t="s">
        <v>1323</v>
      </c>
      <c r="G56" s="4" t="s">
        <v>1711</v>
      </c>
      <c r="I56" s="4" t="s">
        <v>1325</v>
      </c>
      <c r="R56" s="4" t="s">
        <v>1712</v>
      </c>
      <c r="S56" s="4" t="s">
        <v>1336</v>
      </c>
      <c r="T56" s="4" t="s">
        <v>1713</v>
      </c>
      <c r="U56" s="4" t="s">
        <v>1714</v>
      </c>
      <c r="V56" s="4" t="s">
        <v>1715</v>
      </c>
      <c r="W56" s="4" t="s">
        <v>1716</v>
      </c>
      <c r="X56" s="4" t="s">
        <v>1717</v>
      </c>
      <c r="Y56" s="4" t="s">
        <v>1718</v>
      </c>
      <c r="Z56" s="7" t="s">
        <v>1719</v>
      </c>
      <c r="AB56" s="2">
        <v>49</v>
      </c>
      <c r="AD56" s="8" t="str">
        <f t="shared" si="2"/>
        <v>PR/C.58(1998)579</v>
      </c>
      <c r="AE56" s="8" t="str">
        <f t="shared" si="1"/>
        <v>B.K.Jennings.1998</v>
      </c>
      <c r="AF56" s="3" t="str">
        <f>IF(COUNTIF(EXFOR!G$13:G$24,"*"&amp;AD56&amp;"*")&gt;0,"○",IF(COUNTIF(EXFOR!J$13:J$24,"*"&amp;W56&amp;"*"&amp;V56)&gt;0,"△","×"))</f>
        <v>×</v>
      </c>
    </row>
    <row r="57" spans="1:32" ht="15">
      <c r="A57" s="4" t="s">
        <v>1578</v>
      </c>
      <c r="B57" s="1">
        <v>8</v>
      </c>
      <c r="C57" s="1">
        <v>16</v>
      </c>
      <c r="D57" s="4" t="s">
        <v>1333</v>
      </c>
      <c r="E57" s="4" t="s">
        <v>1323</v>
      </c>
      <c r="F57" s="4" t="s">
        <v>1360</v>
      </c>
      <c r="I57" s="4" t="s">
        <v>1435</v>
      </c>
      <c r="R57" s="4" t="s">
        <v>1720</v>
      </c>
      <c r="S57" s="4" t="s">
        <v>1721</v>
      </c>
      <c r="T57" s="4" t="s">
        <v>1722</v>
      </c>
      <c r="U57" s="4" t="s">
        <v>1723</v>
      </c>
      <c r="V57" s="4" t="s">
        <v>1715</v>
      </c>
      <c r="W57" s="4" t="s">
        <v>1724</v>
      </c>
      <c r="X57" s="4" t="s">
        <v>1725</v>
      </c>
      <c r="Y57" s="4" t="s">
        <v>1726</v>
      </c>
      <c r="Z57" s="7" t="s">
        <v>1727</v>
      </c>
      <c r="AB57" s="2">
        <v>50</v>
      </c>
      <c r="AD57" s="8" t="str">
        <f t="shared" si="2"/>
        <v>RMP.70(1998)1265</v>
      </c>
      <c r="AE57" s="8" t="str">
        <f t="shared" si="1"/>
        <v>E.G.Adelberge.1998</v>
      </c>
      <c r="AF57" s="3" t="str">
        <f>IF(COUNTIF(EXFOR!G$13:G$24,"*"&amp;AD57&amp;"*")&gt;0,"○",IF(COUNTIF(EXFOR!J$13:J$24,"*"&amp;W57&amp;"*"&amp;V57)&gt;0,"△","×"))</f>
        <v>×</v>
      </c>
    </row>
    <row r="58" spans="1:32" ht="15">
      <c r="A58" s="4" t="s">
        <v>1578</v>
      </c>
      <c r="B58" s="1">
        <v>8</v>
      </c>
      <c r="C58" s="1">
        <v>16</v>
      </c>
      <c r="D58" s="4" t="s">
        <v>1333</v>
      </c>
      <c r="E58" s="4" t="s">
        <v>1323</v>
      </c>
      <c r="F58" s="4" t="s">
        <v>1728</v>
      </c>
      <c r="G58" s="4" t="s">
        <v>1729</v>
      </c>
      <c r="H58" s="4" t="s">
        <v>1560</v>
      </c>
      <c r="L58" s="4" t="s">
        <v>1408</v>
      </c>
      <c r="R58" s="4" t="s">
        <v>1730</v>
      </c>
      <c r="S58" s="4" t="s">
        <v>1590</v>
      </c>
      <c r="T58" s="4" t="s">
        <v>1731</v>
      </c>
      <c r="U58" s="4" t="s">
        <v>1732</v>
      </c>
      <c r="V58" s="4" t="s">
        <v>1381</v>
      </c>
      <c r="W58" s="4" t="s">
        <v>1733</v>
      </c>
      <c r="X58" s="4" t="s">
        <v>1734</v>
      </c>
      <c r="Y58" s="4" t="s">
        <v>1735</v>
      </c>
      <c r="Z58" s="7" t="s">
        <v>1736</v>
      </c>
      <c r="AB58" s="2">
        <v>51</v>
      </c>
      <c r="AD58" s="8" t="str">
        <f t="shared" si="2"/>
        <v>PRL.79(1997)3837</v>
      </c>
      <c r="AE58" s="8" t="str">
        <f t="shared" si="1"/>
        <v>R.Morlock.1997</v>
      </c>
      <c r="AF58" s="3" t="str">
        <f>IF(COUNTIF(EXFOR!G$13:G$24,"*"&amp;AD58&amp;"*")&gt;0,"○",IF(COUNTIF(EXFOR!J$13:J$24,"*"&amp;W58&amp;"*"&amp;V58)&gt;0,"△","×"))</f>
        <v>×</v>
      </c>
    </row>
    <row r="59" spans="1:32" ht="15">
      <c r="A59" s="4" t="s">
        <v>1578</v>
      </c>
      <c r="B59" s="1">
        <v>8</v>
      </c>
      <c r="C59" s="1">
        <v>16</v>
      </c>
      <c r="D59" s="4" t="s">
        <v>1333</v>
      </c>
      <c r="E59" s="4" t="s">
        <v>1323</v>
      </c>
      <c r="F59" s="4" t="s">
        <v>1324</v>
      </c>
      <c r="R59" s="4" t="s">
        <v>1386</v>
      </c>
      <c r="S59" s="4" t="s">
        <v>1387</v>
      </c>
      <c r="T59" s="4" t="s">
        <v>1388</v>
      </c>
      <c r="U59" s="4" t="s">
        <v>1389</v>
      </c>
      <c r="V59" s="4" t="s">
        <v>1390</v>
      </c>
      <c r="W59" s="4" t="s">
        <v>1391</v>
      </c>
      <c r="X59" s="4" t="s">
        <v>1391</v>
      </c>
      <c r="Y59" s="4" t="s">
        <v>1392</v>
      </c>
      <c r="Z59" s="7" t="s">
        <v>1393</v>
      </c>
      <c r="AB59" s="2">
        <v>52</v>
      </c>
      <c r="AD59" s="8" t="str">
        <f t="shared" si="2"/>
        <v>APP/B.27(1996)231</v>
      </c>
      <c r="AE59" s="8" t="str">
        <f t="shared" si="1"/>
        <v>H.Rebel.1996</v>
      </c>
      <c r="AF59" s="3" t="str">
        <f>IF(COUNTIF(EXFOR!G$13:G$24,"*"&amp;AD59&amp;"*")&gt;0,"○",IF(COUNTIF(EXFOR!J$13:J$24,"*"&amp;W59&amp;"*"&amp;V59)&gt;0,"△","×"))</f>
        <v>×</v>
      </c>
    </row>
    <row r="60" spans="1:32" ht="15">
      <c r="A60" s="4" t="s">
        <v>1578</v>
      </c>
      <c r="B60" s="1">
        <v>8</v>
      </c>
      <c r="C60" s="1">
        <v>16</v>
      </c>
      <c r="D60" s="4" t="s">
        <v>1333</v>
      </c>
      <c r="E60" s="4" t="s">
        <v>1323</v>
      </c>
      <c r="F60" s="4" t="s">
        <v>1360</v>
      </c>
      <c r="J60" s="4" t="s">
        <v>1325</v>
      </c>
      <c r="R60" s="4" t="s">
        <v>1737</v>
      </c>
      <c r="S60" s="4" t="s">
        <v>1336</v>
      </c>
      <c r="T60" s="4" t="s">
        <v>1458</v>
      </c>
      <c r="U60" s="4" t="s">
        <v>1563</v>
      </c>
      <c r="V60" s="4" t="s">
        <v>1484</v>
      </c>
      <c r="W60" s="4" t="s">
        <v>1738</v>
      </c>
      <c r="X60" s="4" t="s">
        <v>1739</v>
      </c>
      <c r="Y60" s="4" t="s">
        <v>1740</v>
      </c>
      <c r="Z60" s="7" t="s">
        <v>1741</v>
      </c>
      <c r="AB60" s="2">
        <v>53</v>
      </c>
      <c r="AD60" s="8" t="str">
        <f t="shared" si="2"/>
        <v>PR/C.49(1994)545</v>
      </c>
      <c r="AE60" s="8" t="str">
        <f t="shared" si="1"/>
        <v>M.Kamionkowski.1994</v>
      </c>
      <c r="AF60" s="3" t="str">
        <f>IF(COUNTIF(EXFOR!G$13:G$24,"*"&amp;AD60&amp;"*")&gt;0,"○",IF(COUNTIF(EXFOR!J$13:J$24,"*"&amp;W60&amp;"*"&amp;V60)&gt;0,"△","×"))</f>
        <v>×</v>
      </c>
    </row>
    <row r="61" spans="1:32" ht="15">
      <c r="A61" s="4" t="s">
        <v>1578</v>
      </c>
      <c r="B61" s="1">
        <v>8</v>
      </c>
      <c r="C61" s="1">
        <v>16</v>
      </c>
      <c r="D61" s="4" t="s">
        <v>1333</v>
      </c>
      <c r="E61" s="4" t="s">
        <v>1323</v>
      </c>
      <c r="F61" s="4" t="s">
        <v>1742</v>
      </c>
      <c r="L61" s="4" t="s">
        <v>1408</v>
      </c>
      <c r="R61" s="4" t="s">
        <v>1743</v>
      </c>
      <c r="S61" s="4" t="s">
        <v>1336</v>
      </c>
      <c r="T61" s="4" t="s">
        <v>1498</v>
      </c>
      <c r="U61" s="4" t="s">
        <v>1744</v>
      </c>
      <c r="V61" s="4" t="s">
        <v>1355</v>
      </c>
      <c r="W61" s="4" t="s">
        <v>1745</v>
      </c>
      <c r="X61" s="4" t="s">
        <v>1746</v>
      </c>
      <c r="Y61" s="4" t="s">
        <v>1747</v>
      </c>
      <c r="Z61" s="7" t="s">
        <v>1748</v>
      </c>
      <c r="AB61" s="2">
        <v>54</v>
      </c>
      <c r="AD61" s="8" t="str">
        <f t="shared" si="2"/>
        <v>PR/C.37(1988)1759</v>
      </c>
      <c r="AE61" s="8" t="str">
        <f t="shared" si="1"/>
        <v>T.W.Rackers.1988</v>
      </c>
      <c r="AF61" s="3" t="str">
        <f>IF(COUNTIF(EXFOR!G$13:G$24,"*"&amp;AD61&amp;"*")&gt;0,"○",IF(COUNTIF(EXFOR!J$13:J$24,"*"&amp;W61&amp;"*"&amp;V61)&gt;0,"△","×"))</f>
        <v>×</v>
      </c>
    </row>
    <row r="62" spans="1:32" ht="15">
      <c r="A62" s="4" t="s">
        <v>1578</v>
      </c>
      <c r="B62" s="1">
        <v>8</v>
      </c>
      <c r="C62" s="1">
        <v>16</v>
      </c>
      <c r="D62" s="4" t="s">
        <v>1333</v>
      </c>
      <c r="E62" s="4" t="s">
        <v>1323</v>
      </c>
      <c r="F62" s="4" t="s">
        <v>1749</v>
      </c>
      <c r="H62" s="4" t="s">
        <v>1408</v>
      </c>
      <c r="R62" s="4" t="s">
        <v>1750</v>
      </c>
      <c r="S62" s="4" t="s">
        <v>1336</v>
      </c>
      <c r="T62" s="4" t="s">
        <v>1751</v>
      </c>
      <c r="U62" s="4" t="s">
        <v>1752</v>
      </c>
      <c r="V62" s="4" t="s">
        <v>1355</v>
      </c>
      <c r="W62" s="4" t="s">
        <v>1753</v>
      </c>
      <c r="X62" s="4" t="s">
        <v>1754</v>
      </c>
      <c r="Y62" s="4" t="s">
        <v>1755</v>
      </c>
      <c r="Z62" s="7" t="s">
        <v>1756</v>
      </c>
      <c r="AB62" s="2">
        <v>55</v>
      </c>
      <c r="AD62" s="8" t="str">
        <f t="shared" si="2"/>
        <v>PR/C.38(1988)514</v>
      </c>
      <c r="AE62" s="8" t="str">
        <f t="shared" si="1"/>
        <v>C.C.Perng.1988</v>
      </c>
      <c r="AF62" s="3" t="str">
        <f>IF(COUNTIF(EXFOR!G$13:G$24,"*"&amp;AD62&amp;"*")&gt;0,"○",IF(COUNTIF(EXFOR!J$13:J$24,"*"&amp;W62&amp;"*"&amp;V62)&gt;0,"△","×"))</f>
        <v>×</v>
      </c>
    </row>
    <row r="63" spans="1:32" ht="15">
      <c r="A63" s="4" t="s">
        <v>1578</v>
      </c>
      <c r="B63" s="1">
        <v>8</v>
      </c>
      <c r="C63" s="1">
        <v>16</v>
      </c>
      <c r="D63" s="4" t="s">
        <v>1333</v>
      </c>
      <c r="E63" s="4" t="s">
        <v>1323</v>
      </c>
      <c r="F63" s="4" t="s">
        <v>1757</v>
      </c>
      <c r="G63" s="4" t="s">
        <v>1758</v>
      </c>
      <c r="H63" s="4" t="s">
        <v>1759</v>
      </c>
      <c r="L63" s="4" t="s">
        <v>1408</v>
      </c>
      <c r="R63" s="4" t="s">
        <v>1760</v>
      </c>
      <c r="S63" s="4" t="s">
        <v>1336</v>
      </c>
      <c r="T63" s="4" t="s">
        <v>1498</v>
      </c>
      <c r="U63" s="4" t="s">
        <v>1761</v>
      </c>
      <c r="V63" s="4" t="s">
        <v>1355</v>
      </c>
      <c r="W63" s="4" t="s">
        <v>1762</v>
      </c>
      <c r="X63" s="4" t="s">
        <v>1763</v>
      </c>
      <c r="Y63" s="4" t="s">
        <v>1764</v>
      </c>
      <c r="Z63" s="7" t="s">
        <v>1765</v>
      </c>
      <c r="AB63" s="2">
        <v>56</v>
      </c>
      <c r="AD63" s="8" t="str">
        <f t="shared" si="2"/>
        <v>PR/C.37(1988)503</v>
      </c>
      <c r="AE63" s="8" t="str">
        <f t="shared" si="1"/>
        <v>H.J.Hausman.1988</v>
      </c>
      <c r="AF63" s="3" t="str">
        <f>IF(COUNTIF(EXFOR!G$13:G$24,"*"&amp;AD63&amp;"*")&gt;0,"○",IF(COUNTIF(EXFOR!J$13:J$24,"*"&amp;W63&amp;"*"&amp;V63)&gt;0,"△","×"))</f>
        <v>×</v>
      </c>
    </row>
    <row r="64" spans="1:32" ht="15">
      <c r="A64" s="4" t="s">
        <v>1578</v>
      </c>
      <c r="B64" s="1">
        <v>8</v>
      </c>
      <c r="C64" s="1">
        <v>16</v>
      </c>
      <c r="D64" s="4" t="s">
        <v>1333</v>
      </c>
      <c r="E64" s="4" t="s">
        <v>1323</v>
      </c>
      <c r="F64" s="4" t="s">
        <v>1766</v>
      </c>
      <c r="H64" s="4" t="s">
        <v>1408</v>
      </c>
      <c r="R64" s="4" t="s">
        <v>1767</v>
      </c>
      <c r="S64" s="4" t="s">
        <v>1352</v>
      </c>
      <c r="T64" s="4" t="s">
        <v>1768</v>
      </c>
      <c r="U64" s="4" t="s">
        <v>1769</v>
      </c>
      <c r="V64" s="4" t="s">
        <v>1355</v>
      </c>
      <c r="W64" s="4" t="s">
        <v>1770</v>
      </c>
      <c r="X64" s="4" t="s">
        <v>1771</v>
      </c>
      <c r="Y64" s="4" t="s">
        <v>1772</v>
      </c>
      <c r="Z64" s="4" t="s">
        <v>1773</v>
      </c>
      <c r="AB64" s="2">
        <v>57</v>
      </c>
      <c r="AD64" s="8" t="str">
        <f t="shared" si="2"/>
        <v>NP/A.483(1988)9</v>
      </c>
      <c r="AE64" s="8" t="str">
        <f t="shared" si="1"/>
        <v>P.Corvisiero.1988</v>
      </c>
      <c r="AF64" s="3" t="str">
        <f>IF(COUNTIF(EXFOR!G$13:G$24,"*"&amp;AD64&amp;"*")&gt;0,"○",IF(COUNTIF(EXFOR!J$13:J$24,"*"&amp;W64&amp;"*"&amp;V64)&gt;0,"△","×"))</f>
        <v>○</v>
      </c>
    </row>
    <row r="65" spans="1:32" ht="15">
      <c r="A65" s="4" t="s">
        <v>1578</v>
      </c>
      <c r="B65" s="1">
        <v>8</v>
      </c>
      <c r="C65" s="1">
        <v>16</v>
      </c>
      <c r="D65" s="4" t="s">
        <v>1333</v>
      </c>
      <c r="E65" s="4" t="s">
        <v>1323</v>
      </c>
      <c r="F65" s="4" t="s">
        <v>1487</v>
      </c>
      <c r="G65" s="4" t="s">
        <v>1774</v>
      </c>
      <c r="R65" s="4" t="s">
        <v>1775</v>
      </c>
      <c r="S65" s="4" t="s">
        <v>1776</v>
      </c>
      <c r="T65" s="4" t="s">
        <v>1777</v>
      </c>
      <c r="U65" s="4" t="s">
        <v>1778</v>
      </c>
      <c r="V65" s="4" t="s">
        <v>1401</v>
      </c>
      <c r="W65" s="4" t="s">
        <v>1779</v>
      </c>
      <c r="X65" s="4" t="s">
        <v>1780</v>
      </c>
      <c r="Y65" s="4" t="s">
        <v>1781</v>
      </c>
      <c r="Z65" s="4" t="s">
        <v>1782</v>
      </c>
      <c r="AB65" s="2">
        <v>58</v>
      </c>
      <c r="AD65" s="8" t="str">
        <f t="shared" si="2"/>
        <v>NIM/B.28(1987)199</v>
      </c>
      <c r="AE65" s="8" t="str">
        <f t="shared" si="1"/>
        <v>J.Raisanen.1987</v>
      </c>
      <c r="AF65" s="3" t="str">
        <f>IF(COUNTIF(EXFOR!G$13:G$24,"*"&amp;AD65&amp;"*")&gt;0,"○",IF(COUNTIF(EXFOR!J$13:J$24,"*"&amp;W65&amp;"*"&amp;V65)&gt;0,"△","×"))</f>
        <v>×</v>
      </c>
    </row>
    <row r="66" spans="1:32" ht="15">
      <c r="A66" s="4" t="s">
        <v>1578</v>
      </c>
      <c r="B66" s="1">
        <v>8</v>
      </c>
      <c r="C66" s="1">
        <v>16</v>
      </c>
      <c r="D66" s="4" t="s">
        <v>1333</v>
      </c>
      <c r="E66" s="4" t="s">
        <v>1323</v>
      </c>
      <c r="F66" s="4" t="s">
        <v>1783</v>
      </c>
      <c r="G66" s="4" t="s">
        <v>1784</v>
      </c>
      <c r="H66" s="4" t="s">
        <v>1785</v>
      </c>
      <c r="L66" s="4" t="s">
        <v>1408</v>
      </c>
      <c r="R66" s="4" t="s">
        <v>1786</v>
      </c>
      <c r="S66" s="4" t="s">
        <v>1787</v>
      </c>
      <c r="T66" s="4" t="s">
        <v>1788</v>
      </c>
      <c r="U66" s="4" t="s">
        <v>1789</v>
      </c>
      <c r="V66" s="4" t="s">
        <v>1401</v>
      </c>
      <c r="W66" s="4" t="s">
        <v>1790</v>
      </c>
      <c r="X66" s="4" t="s">
        <v>1791</v>
      </c>
      <c r="Y66" s="4" t="s">
        <v>1792</v>
      </c>
      <c r="AB66" s="2">
        <v>59</v>
      </c>
      <c r="AD66" s="8" t="str">
        <f t="shared" si="2"/>
        <v>YF.45(1987)1515</v>
      </c>
      <c r="AE66" s="8" t="str">
        <f t="shared" si="1"/>
        <v>V.A.Poyarkov.1987</v>
      </c>
      <c r="AF66" s="3" t="str">
        <f>IF(COUNTIF(EXFOR!G$13:G$24,"*"&amp;AD66&amp;"*")&gt;0,"○",IF(COUNTIF(EXFOR!J$13:J$24,"*"&amp;W66&amp;"*"&amp;V66)&gt;0,"△","×"))</f>
        <v>×</v>
      </c>
    </row>
    <row r="67" spans="1:32" ht="15">
      <c r="A67" s="4" t="s">
        <v>1578</v>
      </c>
      <c r="B67" s="1">
        <v>8</v>
      </c>
      <c r="C67" s="1">
        <v>16</v>
      </c>
      <c r="D67" s="4" t="s">
        <v>1333</v>
      </c>
      <c r="E67" s="4" t="s">
        <v>1323</v>
      </c>
      <c r="F67" s="4" t="s">
        <v>1580</v>
      </c>
      <c r="G67" s="4" t="s">
        <v>1793</v>
      </c>
      <c r="H67" s="4" t="s">
        <v>1560</v>
      </c>
      <c r="L67" s="4" t="s">
        <v>1408</v>
      </c>
      <c r="R67" s="4" t="s">
        <v>1794</v>
      </c>
      <c r="S67" s="4" t="s">
        <v>1336</v>
      </c>
      <c r="T67" s="4" t="s">
        <v>1795</v>
      </c>
      <c r="U67" s="4" t="s">
        <v>1796</v>
      </c>
      <c r="V67" s="4" t="s">
        <v>1401</v>
      </c>
      <c r="W67" s="4" t="s">
        <v>1797</v>
      </c>
      <c r="X67" s="4" t="s">
        <v>1798</v>
      </c>
      <c r="Y67" s="4" t="s">
        <v>1799</v>
      </c>
      <c r="Z67" s="7" t="s">
        <v>1800</v>
      </c>
      <c r="AB67" s="2">
        <v>60</v>
      </c>
      <c r="AD67" s="8" t="str">
        <f aca="true" t="shared" si="3" ref="AD67:AD98">S67&amp;"."&amp;IF(IF(T67="","",T67)&amp;IF(V67="",",","("&amp;V67&amp;")")&amp;IF(U67="","",U67)=",","",IF(T67="","",T67)&amp;IF(V67="",",","("&amp;V67&amp;")")&amp;IF(U67="","",U67))</f>
        <v>PR/C.35(1987)1214</v>
      </c>
      <c r="AE67" s="8" t="str">
        <f aca="true" t="shared" si="4" ref="AE67:AE130">W67&amp;"."&amp;V67</f>
        <v>F.L.Lang.1987</v>
      </c>
      <c r="AF67" s="3" t="str">
        <f>IF(COUNTIF(EXFOR!G$13:G$24,"*"&amp;AD67&amp;"*")&gt;0,"○",IF(COUNTIF(EXFOR!J$13:J$24,"*"&amp;W67&amp;"*"&amp;V67)&gt;0,"△","×"))</f>
        <v>×</v>
      </c>
    </row>
    <row r="68" spans="1:32" ht="15">
      <c r="A68" s="4" t="s">
        <v>1578</v>
      </c>
      <c r="B68" s="1">
        <v>8</v>
      </c>
      <c r="C68" s="1">
        <v>16</v>
      </c>
      <c r="D68" s="4" t="s">
        <v>1333</v>
      </c>
      <c r="E68" s="4" t="s">
        <v>1323</v>
      </c>
      <c r="F68" s="4" t="s">
        <v>1801</v>
      </c>
      <c r="G68" s="4" t="s">
        <v>1802</v>
      </c>
      <c r="R68" s="4" t="s">
        <v>1803</v>
      </c>
      <c r="S68" s="4" t="s">
        <v>1497</v>
      </c>
      <c r="T68" s="4" t="s">
        <v>1804</v>
      </c>
      <c r="U68" s="4" t="s">
        <v>1805</v>
      </c>
      <c r="V68" s="4" t="s">
        <v>1401</v>
      </c>
      <c r="W68" s="4" t="s">
        <v>1806</v>
      </c>
      <c r="X68" s="4" t="s">
        <v>1807</v>
      </c>
      <c r="Y68" s="4" t="s">
        <v>1808</v>
      </c>
      <c r="AB68" s="2">
        <v>61</v>
      </c>
      <c r="AD68" s="8" t="str">
        <f t="shared" si="3"/>
        <v>BAP.32(1987)1573</v>
      </c>
      <c r="AE68" s="8" t="str">
        <f t="shared" si="4"/>
        <v>M.A.Kovash.1987</v>
      </c>
      <c r="AF68" s="3" t="str">
        <f>IF(COUNTIF(EXFOR!G$13:G$24,"*"&amp;AD68&amp;"*")&gt;0,"○",IF(COUNTIF(EXFOR!J$13:J$24,"*"&amp;W68&amp;"*"&amp;V68)&gt;0,"△","×"))</f>
        <v>×</v>
      </c>
    </row>
    <row r="69" spans="1:32" ht="15">
      <c r="A69" s="4" t="s">
        <v>1578</v>
      </c>
      <c r="B69" s="1">
        <v>8</v>
      </c>
      <c r="C69" s="1">
        <v>16</v>
      </c>
      <c r="D69" s="4" t="s">
        <v>1333</v>
      </c>
      <c r="E69" s="4" t="s">
        <v>1323</v>
      </c>
      <c r="F69" s="4" t="s">
        <v>1324</v>
      </c>
      <c r="H69" s="4" t="s">
        <v>1408</v>
      </c>
      <c r="R69" s="4" t="s">
        <v>1809</v>
      </c>
      <c r="S69" s="4" t="s">
        <v>1810</v>
      </c>
      <c r="U69" s="4" t="s">
        <v>1811</v>
      </c>
      <c r="V69" s="4" t="s">
        <v>1812</v>
      </c>
      <c r="W69" s="4" t="s">
        <v>1813</v>
      </c>
      <c r="X69" s="4" t="s">
        <v>1814</v>
      </c>
      <c r="Y69" s="4" t="s">
        <v>1815</v>
      </c>
      <c r="AB69" s="2">
        <v>62</v>
      </c>
      <c r="AD69" s="8" t="str">
        <f t="shared" si="3"/>
        <v>Proc.Intern.Nuclear Physics Conference, Harrogate, U.K..(1986)442</v>
      </c>
      <c r="AE69" s="8" t="str">
        <f t="shared" si="4"/>
        <v>M.Anghinolfi.1986</v>
      </c>
      <c r="AF69" s="3" t="str">
        <f>IF(COUNTIF(EXFOR!G$13:G$24,"*"&amp;AD69&amp;"*")&gt;0,"○",IF(COUNTIF(EXFOR!J$13:J$24,"*"&amp;W69&amp;"*"&amp;V69)&gt;0,"△","×"))</f>
        <v>×</v>
      </c>
    </row>
    <row r="70" spans="1:32" ht="15">
      <c r="A70" s="4" t="s">
        <v>1578</v>
      </c>
      <c r="B70" s="1">
        <v>8</v>
      </c>
      <c r="C70" s="1">
        <v>16</v>
      </c>
      <c r="D70" s="4" t="s">
        <v>1333</v>
      </c>
      <c r="E70" s="4" t="s">
        <v>1323</v>
      </c>
      <c r="F70" s="4" t="s">
        <v>1757</v>
      </c>
      <c r="G70" s="4" t="s">
        <v>1816</v>
      </c>
      <c r="L70" s="4" t="s">
        <v>1408</v>
      </c>
      <c r="R70" s="4" t="s">
        <v>1817</v>
      </c>
      <c r="S70" s="4" t="s">
        <v>1818</v>
      </c>
      <c r="T70" s="4" t="s">
        <v>1819</v>
      </c>
      <c r="U70" s="4" t="s">
        <v>1820</v>
      </c>
      <c r="V70" s="4" t="s">
        <v>1821</v>
      </c>
      <c r="W70" s="4" t="s">
        <v>1745</v>
      </c>
      <c r="X70" s="4" t="s">
        <v>1745</v>
      </c>
      <c r="Y70" s="4" t="s">
        <v>1822</v>
      </c>
      <c r="AB70" s="2">
        <v>63</v>
      </c>
      <c r="AD70" s="8" t="str">
        <f t="shared" si="3"/>
        <v>DA/B.46(1985)210</v>
      </c>
      <c r="AE70" s="8" t="str">
        <f t="shared" si="4"/>
        <v>T.W.Rackers.1985</v>
      </c>
      <c r="AF70" s="3" t="str">
        <f>IF(COUNTIF(EXFOR!G$13:G$24,"*"&amp;AD70&amp;"*")&gt;0,"○",IF(COUNTIF(EXFOR!J$13:J$24,"*"&amp;W70&amp;"*"&amp;V70)&gt;0,"△","×"))</f>
        <v>×</v>
      </c>
    </row>
    <row r="71" spans="1:32" ht="15">
      <c r="A71" s="4" t="s">
        <v>1578</v>
      </c>
      <c r="B71" s="1">
        <v>8</v>
      </c>
      <c r="C71" s="1">
        <v>16</v>
      </c>
      <c r="D71" s="4" t="s">
        <v>1333</v>
      </c>
      <c r="E71" s="4" t="s">
        <v>1323</v>
      </c>
      <c r="F71" s="4" t="s">
        <v>1823</v>
      </c>
      <c r="G71" s="4" t="s">
        <v>1824</v>
      </c>
      <c r="L71" s="4" t="s">
        <v>1408</v>
      </c>
      <c r="R71" s="4" t="s">
        <v>1825</v>
      </c>
      <c r="S71" s="4" t="s">
        <v>1410</v>
      </c>
      <c r="T71" s="4" t="s">
        <v>1826</v>
      </c>
      <c r="U71" s="4" t="s">
        <v>1827</v>
      </c>
      <c r="V71" s="4" t="s">
        <v>1821</v>
      </c>
      <c r="W71" s="4" t="s">
        <v>1828</v>
      </c>
      <c r="X71" s="4" t="s">
        <v>1829</v>
      </c>
      <c r="Y71" s="4" t="s">
        <v>1830</v>
      </c>
      <c r="Z71" s="7" t="s">
        <v>1831</v>
      </c>
      <c r="AB71" s="2">
        <v>64</v>
      </c>
      <c r="AD71" s="8" t="str">
        <f t="shared" si="3"/>
        <v>JRN.89(1985)123</v>
      </c>
      <c r="AE71" s="8" t="str">
        <f t="shared" si="4"/>
        <v>A.Z.Kiss.1985</v>
      </c>
      <c r="AF71" s="3" t="str">
        <f>IF(COUNTIF(EXFOR!G$13:G$24,"*"&amp;AD71&amp;"*")&gt;0,"○",IF(COUNTIF(EXFOR!J$13:J$24,"*"&amp;W71&amp;"*"&amp;V71)&gt;0,"△","×"))</f>
        <v>×</v>
      </c>
    </row>
    <row r="72" spans="1:32" ht="15">
      <c r="A72" s="4" t="s">
        <v>1578</v>
      </c>
      <c r="B72" s="1">
        <v>8</v>
      </c>
      <c r="C72" s="1">
        <v>16</v>
      </c>
      <c r="D72" s="4" t="s">
        <v>1333</v>
      </c>
      <c r="E72" s="4" t="s">
        <v>1323</v>
      </c>
      <c r="F72" s="4" t="s">
        <v>1324</v>
      </c>
      <c r="H72" s="4" t="s">
        <v>1325</v>
      </c>
      <c r="R72" s="4" t="s">
        <v>1832</v>
      </c>
      <c r="S72" s="4" t="s">
        <v>1787</v>
      </c>
      <c r="T72" s="4" t="s">
        <v>1833</v>
      </c>
      <c r="U72" s="4" t="s">
        <v>1834</v>
      </c>
      <c r="V72" s="4" t="s">
        <v>1821</v>
      </c>
      <c r="W72" s="4" t="s">
        <v>1835</v>
      </c>
      <c r="X72" s="4" t="s">
        <v>1835</v>
      </c>
      <c r="Y72" s="4" t="s">
        <v>1836</v>
      </c>
      <c r="AB72" s="2">
        <v>65</v>
      </c>
      <c r="AD72" s="8" t="str">
        <f t="shared" si="3"/>
        <v>YF.42(1985)145</v>
      </c>
      <c r="AE72" s="8" t="str">
        <f t="shared" si="4"/>
        <v>G.I.Chitanava.1985</v>
      </c>
      <c r="AF72" s="3" t="str">
        <f>IF(COUNTIF(EXFOR!G$13:G$24,"*"&amp;AD72&amp;"*")&gt;0,"○",IF(COUNTIF(EXFOR!J$13:J$24,"*"&amp;W72&amp;"*"&amp;V72)&gt;0,"△","×"))</f>
        <v>×</v>
      </c>
    </row>
    <row r="73" spans="1:32" ht="15">
      <c r="A73" s="4" t="s">
        <v>1578</v>
      </c>
      <c r="B73" s="1">
        <v>8</v>
      </c>
      <c r="C73" s="1">
        <v>16</v>
      </c>
      <c r="D73" s="4" t="s">
        <v>1333</v>
      </c>
      <c r="E73" s="4" t="s">
        <v>1323</v>
      </c>
      <c r="F73" s="4" t="s">
        <v>1757</v>
      </c>
      <c r="G73" s="4" t="s">
        <v>1758</v>
      </c>
      <c r="H73" s="4" t="s">
        <v>1408</v>
      </c>
      <c r="R73" s="4" t="s">
        <v>1837</v>
      </c>
      <c r="S73" s="4" t="s">
        <v>1497</v>
      </c>
      <c r="T73" s="4" t="s">
        <v>1838</v>
      </c>
      <c r="U73" s="4" t="s">
        <v>1839</v>
      </c>
      <c r="V73" s="4" t="s">
        <v>1840</v>
      </c>
      <c r="W73" s="4" t="s">
        <v>1841</v>
      </c>
      <c r="X73" s="4" t="s">
        <v>1842</v>
      </c>
      <c r="Y73" s="4" t="s">
        <v>1843</v>
      </c>
      <c r="AB73" s="2">
        <v>66</v>
      </c>
      <c r="AD73" s="8" t="str">
        <f t="shared" si="3"/>
        <v>BAP.29(1984)1050</v>
      </c>
      <c r="AE73" s="8" t="str">
        <f t="shared" si="4"/>
        <v>S.M.Jensen.1984</v>
      </c>
      <c r="AF73" s="3" t="str">
        <f>IF(COUNTIF(EXFOR!G$13:G$24,"*"&amp;AD73&amp;"*")&gt;0,"○",IF(COUNTIF(EXFOR!J$13:J$24,"*"&amp;W73&amp;"*"&amp;V73)&gt;0,"△","×"))</f>
        <v>×</v>
      </c>
    </row>
    <row r="74" spans="1:32" ht="15">
      <c r="A74" s="4" t="s">
        <v>1578</v>
      </c>
      <c r="B74" s="1">
        <v>8</v>
      </c>
      <c r="C74" s="1">
        <v>16</v>
      </c>
      <c r="D74" s="4" t="s">
        <v>1333</v>
      </c>
      <c r="E74" s="4" t="s">
        <v>1323</v>
      </c>
      <c r="F74" s="4" t="s">
        <v>1844</v>
      </c>
      <c r="G74" s="4" t="s">
        <v>1845</v>
      </c>
      <c r="H74" s="4" t="s">
        <v>1472</v>
      </c>
      <c r="L74" s="4" t="s">
        <v>1408</v>
      </c>
      <c r="R74" s="4" t="s">
        <v>1846</v>
      </c>
      <c r="S74" s="4" t="s">
        <v>1336</v>
      </c>
      <c r="T74" s="4" t="s">
        <v>1847</v>
      </c>
      <c r="U74" s="4" t="s">
        <v>1848</v>
      </c>
      <c r="V74" s="4" t="s">
        <v>1849</v>
      </c>
      <c r="W74" s="4" t="s">
        <v>1850</v>
      </c>
      <c r="X74" s="4" t="s">
        <v>1851</v>
      </c>
      <c r="Y74" s="4" t="s">
        <v>1852</v>
      </c>
      <c r="Z74" s="7" t="s">
        <v>1853</v>
      </c>
      <c r="AB74" s="2">
        <v>67</v>
      </c>
      <c r="AD74" s="8" t="str">
        <f t="shared" si="3"/>
        <v>PR/C.23(1981)1865</v>
      </c>
      <c r="AE74" s="8" t="str">
        <f t="shared" si="4"/>
        <v>P.Dyer.1981</v>
      </c>
      <c r="AF74" s="3" t="str">
        <f>IF(COUNTIF(EXFOR!G$13:G$24,"*"&amp;AD74&amp;"*")&gt;0,"○",IF(COUNTIF(EXFOR!J$13:J$24,"*"&amp;W74&amp;"*"&amp;V74)&gt;0,"△","×"))</f>
        <v>×</v>
      </c>
    </row>
    <row r="75" spans="1:32" ht="15">
      <c r="A75" s="4" t="s">
        <v>1578</v>
      </c>
      <c r="B75" s="1">
        <v>8</v>
      </c>
      <c r="C75" s="1">
        <v>16</v>
      </c>
      <c r="D75" s="4" t="s">
        <v>1333</v>
      </c>
      <c r="E75" s="4" t="s">
        <v>1323</v>
      </c>
      <c r="F75" s="4" t="s">
        <v>1854</v>
      </c>
      <c r="G75" s="4" t="s">
        <v>1855</v>
      </c>
      <c r="H75" s="4" t="s">
        <v>1560</v>
      </c>
      <c r="R75" s="4" t="s">
        <v>1856</v>
      </c>
      <c r="S75" s="4" t="s">
        <v>1352</v>
      </c>
      <c r="T75" s="4" t="s">
        <v>1857</v>
      </c>
      <c r="U75" s="4" t="s">
        <v>1858</v>
      </c>
      <c r="V75" s="4" t="s">
        <v>1525</v>
      </c>
      <c r="W75" s="4" t="s">
        <v>1859</v>
      </c>
      <c r="X75" s="4" t="s">
        <v>1860</v>
      </c>
      <c r="Y75" s="4" t="s">
        <v>1861</v>
      </c>
      <c r="Z75" s="4" t="s">
        <v>1862</v>
      </c>
      <c r="AB75" s="2">
        <v>68</v>
      </c>
      <c r="AD75" s="8" t="str">
        <f t="shared" si="3"/>
        <v>NP/A.322(1979)33</v>
      </c>
      <c r="AE75" s="8" t="str">
        <f t="shared" si="4"/>
        <v>F.M.Khan.1979</v>
      </c>
      <c r="AF75" s="3" t="str">
        <f>IF(COUNTIF(EXFOR!G$13:G$24,"*"&amp;AD75&amp;"*")&gt;0,"○",IF(COUNTIF(EXFOR!J$13:J$24,"*"&amp;W75&amp;"*"&amp;V75)&gt;0,"△","×"))</f>
        <v>×</v>
      </c>
    </row>
    <row r="76" spans="1:32" ht="15">
      <c r="A76" s="4" t="s">
        <v>1578</v>
      </c>
      <c r="B76" s="1">
        <v>8</v>
      </c>
      <c r="C76" s="1">
        <v>16</v>
      </c>
      <c r="D76" s="4" t="s">
        <v>1333</v>
      </c>
      <c r="E76" s="4" t="s">
        <v>1323</v>
      </c>
      <c r="F76" s="4" t="s">
        <v>1863</v>
      </c>
      <c r="G76" s="4" t="s">
        <v>1617</v>
      </c>
      <c r="H76" s="4" t="s">
        <v>1560</v>
      </c>
      <c r="R76" s="4" t="s">
        <v>1864</v>
      </c>
      <c r="S76" s="4" t="s">
        <v>1352</v>
      </c>
      <c r="T76" s="4" t="s">
        <v>1865</v>
      </c>
      <c r="U76" s="4" t="s">
        <v>1866</v>
      </c>
      <c r="V76" s="4" t="s">
        <v>1867</v>
      </c>
      <c r="W76" s="4" t="s">
        <v>1868</v>
      </c>
      <c r="X76" s="4" t="s">
        <v>1869</v>
      </c>
      <c r="Y76" s="4" t="s">
        <v>1870</v>
      </c>
      <c r="Z76" s="4" t="s">
        <v>1871</v>
      </c>
      <c r="AB76" s="2">
        <v>69</v>
      </c>
      <c r="AD76" s="8" t="str">
        <f t="shared" si="3"/>
        <v>NP/A.240(1975)221</v>
      </c>
      <c r="AE76" s="8" t="str">
        <f t="shared" si="4"/>
        <v>C.Rolfs.1975</v>
      </c>
      <c r="AF76" s="3" t="str">
        <f>IF(COUNTIF(EXFOR!G$13:G$24,"*"&amp;AD76&amp;"*")&gt;0,"○",IF(COUNTIF(EXFOR!J$13:J$24,"*"&amp;W76&amp;"*"&amp;V76)&gt;0,"△","×"))</f>
        <v>×</v>
      </c>
    </row>
    <row r="77" spans="1:32" ht="15">
      <c r="A77" s="4" t="s">
        <v>1578</v>
      </c>
      <c r="B77" s="1">
        <v>8</v>
      </c>
      <c r="C77" s="1">
        <v>16</v>
      </c>
      <c r="D77" s="4" t="s">
        <v>1333</v>
      </c>
      <c r="E77" s="4" t="s">
        <v>1323</v>
      </c>
      <c r="F77" s="4" t="s">
        <v>1872</v>
      </c>
      <c r="G77" s="4" t="s">
        <v>1873</v>
      </c>
      <c r="H77" s="4" t="s">
        <v>1874</v>
      </c>
      <c r="R77" s="4" t="s">
        <v>1875</v>
      </c>
      <c r="S77" s="4" t="s">
        <v>1876</v>
      </c>
      <c r="AB77" s="2">
        <v>70</v>
      </c>
      <c r="AD77" s="8" t="str">
        <f t="shared" si="3"/>
        <v>THESIS DABBB 36B 788.</v>
      </c>
      <c r="AE77" s="8" t="str">
        <f t="shared" si="4"/>
        <v>.</v>
      </c>
      <c r="AF77" s="3" t="str">
        <f>IF(COUNTIF(EXFOR!G$13:G$24,"*"&amp;AD77&amp;"*")&gt;0,"○",IF(COUNTIF(EXFOR!J$13:J$24,"*"&amp;W77&amp;"*"&amp;V77)&gt;0,"△","×"))</f>
        <v>△</v>
      </c>
    </row>
    <row r="78" spans="1:32" ht="15">
      <c r="A78" s="4" t="s">
        <v>1578</v>
      </c>
      <c r="B78" s="1">
        <v>8</v>
      </c>
      <c r="C78" s="1">
        <v>16</v>
      </c>
      <c r="D78" s="4" t="s">
        <v>1333</v>
      </c>
      <c r="E78" s="4" t="s">
        <v>1323</v>
      </c>
      <c r="F78" s="4" t="s">
        <v>1877</v>
      </c>
      <c r="G78" s="4" t="s">
        <v>1878</v>
      </c>
      <c r="H78" s="4" t="s">
        <v>1879</v>
      </c>
      <c r="I78" s="4" t="s">
        <v>1880</v>
      </c>
      <c r="R78" s="4" t="s">
        <v>1881</v>
      </c>
      <c r="S78" s="4" t="s">
        <v>1882</v>
      </c>
      <c r="AB78" s="2">
        <v>71</v>
      </c>
      <c r="AD78" s="8" t="str">
        <f t="shared" si="3"/>
        <v>THESIS DABBB 35B 5579.</v>
      </c>
      <c r="AE78" s="8" t="str">
        <f t="shared" si="4"/>
        <v>.</v>
      </c>
      <c r="AF78" s="3" t="str">
        <f>IF(COUNTIF(EXFOR!G$13:G$24,"*"&amp;AD78&amp;"*")&gt;0,"○",IF(COUNTIF(EXFOR!J$13:J$24,"*"&amp;W78&amp;"*"&amp;V78)&gt;0,"△","×"))</f>
        <v>△</v>
      </c>
    </row>
    <row r="79" spans="1:32" ht="15">
      <c r="A79" s="4" t="s">
        <v>1578</v>
      </c>
      <c r="B79" s="1">
        <v>8</v>
      </c>
      <c r="C79" s="1">
        <v>16</v>
      </c>
      <c r="D79" s="4" t="s">
        <v>1333</v>
      </c>
      <c r="E79" s="4" t="s">
        <v>1323</v>
      </c>
      <c r="F79" s="4" t="s">
        <v>1883</v>
      </c>
      <c r="G79" s="4" t="s">
        <v>1884</v>
      </c>
      <c r="H79" s="4" t="s">
        <v>1879</v>
      </c>
      <c r="R79" s="4" t="s">
        <v>1885</v>
      </c>
      <c r="S79" s="4" t="s">
        <v>1336</v>
      </c>
      <c r="T79" s="4" t="s">
        <v>1886</v>
      </c>
      <c r="U79" s="4" t="s">
        <v>1887</v>
      </c>
      <c r="V79" s="4" t="s">
        <v>1867</v>
      </c>
      <c r="W79" s="4" t="s">
        <v>1888</v>
      </c>
      <c r="X79" s="4" t="s">
        <v>1889</v>
      </c>
      <c r="Y79" s="4" t="s">
        <v>1890</v>
      </c>
      <c r="Z79" s="7" t="s">
        <v>1891</v>
      </c>
      <c r="AB79" s="2">
        <v>72</v>
      </c>
      <c r="AD79" s="8" t="str">
        <f t="shared" si="3"/>
        <v>PR/C.11(1975)1008</v>
      </c>
      <c r="AE79" s="8" t="str">
        <f t="shared" si="4"/>
        <v>M.N.Harakeh.1975</v>
      </c>
      <c r="AF79" s="3" t="str">
        <f>IF(COUNTIF(EXFOR!G$13:G$24,"*"&amp;AD79&amp;"*")&gt;0,"○",IF(COUNTIF(EXFOR!J$13:J$24,"*"&amp;W79&amp;"*"&amp;V79)&gt;0,"△","×"))</f>
        <v>×</v>
      </c>
    </row>
    <row r="80" spans="1:32" ht="15">
      <c r="A80" s="4" t="s">
        <v>1578</v>
      </c>
      <c r="B80" s="1">
        <v>8</v>
      </c>
      <c r="C80" s="1">
        <v>16</v>
      </c>
      <c r="D80" s="4" t="s">
        <v>1333</v>
      </c>
      <c r="E80" s="4" t="s">
        <v>1323</v>
      </c>
      <c r="F80" s="4" t="s">
        <v>1892</v>
      </c>
      <c r="H80" s="4" t="s">
        <v>1893</v>
      </c>
      <c r="R80" s="4" t="s">
        <v>1894</v>
      </c>
      <c r="S80" s="4" t="s">
        <v>1336</v>
      </c>
      <c r="T80" s="4" t="s">
        <v>1886</v>
      </c>
      <c r="U80" s="4" t="s">
        <v>1895</v>
      </c>
      <c r="V80" s="4" t="s">
        <v>1867</v>
      </c>
      <c r="W80" s="4" t="s">
        <v>1888</v>
      </c>
      <c r="X80" s="4" t="s">
        <v>1896</v>
      </c>
      <c r="Y80" s="4" t="s">
        <v>1897</v>
      </c>
      <c r="Z80" s="7" t="s">
        <v>1898</v>
      </c>
      <c r="AB80" s="2">
        <v>73</v>
      </c>
      <c r="AD80" s="8" t="str">
        <f t="shared" si="3"/>
        <v>PR/C.11(1975)998</v>
      </c>
      <c r="AE80" s="8" t="str">
        <f t="shared" si="4"/>
        <v>M.N.Harakeh.1975</v>
      </c>
      <c r="AF80" s="3" t="str">
        <f>IF(COUNTIF(EXFOR!G$13:G$24,"*"&amp;AD80&amp;"*")&gt;0,"○",IF(COUNTIF(EXFOR!J$13:J$24,"*"&amp;W80&amp;"*"&amp;V80)&gt;0,"△","×"))</f>
        <v>×</v>
      </c>
    </row>
    <row r="81" spans="1:32" ht="15">
      <c r="A81" s="4" t="s">
        <v>1578</v>
      </c>
      <c r="B81" s="1">
        <v>8</v>
      </c>
      <c r="C81" s="1">
        <v>16</v>
      </c>
      <c r="D81" s="4" t="s">
        <v>1333</v>
      </c>
      <c r="E81" s="4" t="s">
        <v>1323</v>
      </c>
      <c r="F81" s="4" t="s">
        <v>1877</v>
      </c>
      <c r="G81" s="4" t="s">
        <v>1878</v>
      </c>
      <c r="H81" s="4" t="s">
        <v>1879</v>
      </c>
      <c r="I81" s="4" t="s">
        <v>1880</v>
      </c>
      <c r="R81" s="4" t="s">
        <v>1899</v>
      </c>
      <c r="S81" s="4" t="s">
        <v>1900</v>
      </c>
      <c r="T81" s="4" t="s">
        <v>1901</v>
      </c>
      <c r="U81" s="4" t="s">
        <v>1902</v>
      </c>
      <c r="V81" s="4" t="s">
        <v>1867</v>
      </c>
      <c r="W81" s="4" t="s">
        <v>1903</v>
      </c>
      <c r="X81" s="4" t="s">
        <v>1904</v>
      </c>
      <c r="Y81" s="4" t="s">
        <v>1905</v>
      </c>
      <c r="AB81" s="2">
        <v>74</v>
      </c>
      <c r="AD81" s="8" t="str">
        <f t="shared" si="3"/>
        <v>CJP.53(1975)1672</v>
      </c>
      <c r="AE81" s="8" t="str">
        <f t="shared" si="4"/>
        <v>H.C.Chow.1975</v>
      </c>
      <c r="AF81" s="3" t="str">
        <f>IF(COUNTIF(EXFOR!G$13:G$24,"*"&amp;AD81&amp;"*")&gt;0,"○",IF(COUNTIF(EXFOR!J$13:J$24,"*"&amp;W81&amp;"*"&amp;V81)&gt;0,"△","×"))</f>
        <v>○</v>
      </c>
    </row>
    <row r="82" spans="1:32" ht="15">
      <c r="A82" s="4" t="s">
        <v>1578</v>
      </c>
      <c r="B82" s="1">
        <v>8</v>
      </c>
      <c r="C82" s="1">
        <v>16</v>
      </c>
      <c r="D82" s="4" t="s">
        <v>1333</v>
      </c>
      <c r="E82" s="4" t="s">
        <v>1323</v>
      </c>
      <c r="H82" s="4" t="s">
        <v>1506</v>
      </c>
      <c r="R82" s="4" t="s">
        <v>1906</v>
      </c>
      <c r="S82" s="4" t="s">
        <v>1907</v>
      </c>
      <c r="U82" s="4" t="s">
        <v>1908</v>
      </c>
      <c r="AB82" s="2">
        <v>75</v>
      </c>
      <c r="AD82" s="8" t="str">
        <f t="shared" si="3"/>
        <v>CONF Vienna(Charged-Particle-Induced Rad Capture),Proc.,197</v>
      </c>
      <c r="AE82" s="8" t="str">
        <f t="shared" si="4"/>
        <v>.</v>
      </c>
      <c r="AF82" s="3" t="str">
        <f>IF(COUNTIF(EXFOR!G$13:G$24,"*"&amp;AD82&amp;"*")&gt;0,"○",IF(COUNTIF(EXFOR!J$13:J$24,"*"&amp;W82&amp;"*"&amp;V82)&gt;0,"△","×"))</f>
        <v>△</v>
      </c>
    </row>
    <row r="83" spans="1:32" ht="15">
      <c r="A83" s="4" t="s">
        <v>1578</v>
      </c>
      <c r="B83" s="1">
        <v>8</v>
      </c>
      <c r="C83" s="1">
        <v>16</v>
      </c>
      <c r="D83" s="4" t="s">
        <v>1333</v>
      </c>
      <c r="E83" s="4" t="s">
        <v>1323</v>
      </c>
      <c r="J83" s="4" t="s">
        <v>1325</v>
      </c>
      <c r="R83" s="4" t="s">
        <v>1909</v>
      </c>
      <c r="S83" s="4" t="s">
        <v>1910</v>
      </c>
      <c r="U83" s="4" t="s">
        <v>1751</v>
      </c>
      <c r="AB83" s="2">
        <v>76</v>
      </c>
      <c r="AD83" s="8" t="str">
        <f t="shared" si="3"/>
        <v>REPT COO-1265-154.,38</v>
      </c>
      <c r="AE83" s="8" t="str">
        <f t="shared" si="4"/>
        <v>.</v>
      </c>
      <c r="AF83" s="3" t="str">
        <f>IF(COUNTIF(EXFOR!G$13:G$24,"*"&amp;AD83&amp;"*")&gt;0,"○",IF(COUNTIF(EXFOR!J$13:J$24,"*"&amp;W83&amp;"*"&amp;V83)&gt;0,"△","×"))</f>
        <v>△</v>
      </c>
    </row>
    <row r="84" spans="1:32" ht="15">
      <c r="A84" s="4" t="s">
        <v>1578</v>
      </c>
      <c r="B84" s="1">
        <v>8</v>
      </c>
      <c r="C84" s="1">
        <v>16</v>
      </c>
      <c r="D84" s="4" t="s">
        <v>1333</v>
      </c>
      <c r="E84" s="4" t="s">
        <v>1323</v>
      </c>
      <c r="H84" s="4" t="s">
        <v>1911</v>
      </c>
      <c r="R84" s="4" t="s">
        <v>1912</v>
      </c>
      <c r="S84" s="4" t="s">
        <v>1913</v>
      </c>
      <c r="AB84" s="2">
        <v>77</v>
      </c>
      <c r="AD84" s="8" t="str">
        <f t="shared" si="3"/>
        <v>JOUR BAPSA 19 496 EF4.</v>
      </c>
      <c r="AE84" s="8" t="str">
        <f t="shared" si="4"/>
        <v>.</v>
      </c>
      <c r="AF84" s="3" t="str">
        <f>IF(COUNTIF(EXFOR!G$13:G$24,"*"&amp;AD84&amp;"*")&gt;0,"○",IF(COUNTIF(EXFOR!J$13:J$24,"*"&amp;W84&amp;"*"&amp;V84)&gt;0,"△","×"))</f>
        <v>△</v>
      </c>
    </row>
    <row r="85" spans="1:32" ht="15">
      <c r="A85" s="4" t="s">
        <v>1578</v>
      </c>
      <c r="B85" s="1">
        <v>8</v>
      </c>
      <c r="C85" s="1">
        <v>16</v>
      </c>
      <c r="D85" s="4" t="s">
        <v>1333</v>
      </c>
      <c r="E85" s="4" t="s">
        <v>1323</v>
      </c>
      <c r="F85" s="4" t="s">
        <v>1914</v>
      </c>
      <c r="G85" s="4" t="s">
        <v>1915</v>
      </c>
      <c r="H85" s="4" t="s">
        <v>1916</v>
      </c>
      <c r="R85" s="4" t="s">
        <v>1917</v>
      </c>
      <c r="S85" s="4" t="s">
        <v>1918</v>
      </c>
      <c r="AB85" s="2">
        <v>78</v>
      </c>
      <c r="AD85" s="8" t="str">
        <f t="shared" si="3"/>
        <v>THESIS DABBB 34B 6150.</v>
      </c>
      <c r="AE85" s="8" t="str">
        <f t="shared" si="4"/>
        <v>.</v>
      </c>
      <c r="AF85" s="3" t="str">
        <f>IF(COUNTIF(EXFOR!G$13:G$24,"*"&amp;AD85&amp;"*")&gt;0,"○",IF(COUNTIF(EXFOR!J$13:J$24,"*"&amp;W85&amp;"*"&amp;V85)&gt;0,"△","×"))</f>
        <v>△</v>
      </c>
    </row>
    <row r="86" spans="1:32" ht="15">
      <c r="A86" s="4" t="s">
        <v>1578</v>
      </c>
      <c r="B86" s="1">
        <v>8</v>
      </c>
      <c r="C86" s="1">
        <v>16</v>
      </c>
      <c r="D86" s="4" t="s">
        <v>1333</v>
      </c>
      <c r="E86" s="4" t="s">
        <v>1323</v>
      </c>
      <c r="F86" s="4" t="s">
        <v>1919</v>
      </c>
      <c r="H86" s="4" t="s">
        <v>1920</v>
      </c>
      <c r="R86" s="4" t="s">
        <v>1921</v>
      </c>
      <c r="S86" s="4" t="s">
        <v>1922</v>
      </c>
      <c r="T86" s="4" t="s">
        <v>1923</v>
      </c>
      <c r="U86" s="4" t="s">
        <v>1924</v>
      </c>
      <c r="V86" s="4" t="s">
        <v>1925</v>
      </c>
      <c r="W86" s="4" t="s">
        <v>1926</v>
      </c>
      <c r="X86" s="4" t="s">
        <v>1927</v>
      </c>
      <c r="Y86" s="4" t="s">
        <v>1928</v>
      </c>
      <c r="AB86" s="2">
        <v>79</v>
      </c>
      <c r="AD86" s="8" t="str">
        <f t="shared" si="3"/>
        <v>NCL.10(1974)841</v>
      </c>
      <c r="AE86" s="8" t="str">
        <f t="shared" si="4"/>
        <v>J.P.Alard.1974</v>
      </c>
      <c r="AF86" s="3" t="str">
        <f>IF(COUNTIF(EXFOR!G$13:G$24,"*"&amp;AD86&amp;"*")&gt;0,"○",IF(COUNTIF(EXFOR!J$13:J$24,"*"&amp;W86&amp;"*"&amp;V86)&gt;0,"△","×"))</f>
        <v>×</v>
      </c>
    </row>
    <row r="87" spans="1:32" ht="15">
      <c r="A87" s="4" t="s">
        <v>1578</v>
      </c>
      <c r="B87" s="1">
        <v>8</v>
      </c>
      <c r="C87" s="1">
        <v>16</v>
      </c>
      <c r="D87" s="4" t="s">
        <v>1333</v>
      </c>
      <c r="E87" s="4" t="s">
        <v>1323</v>
      </c>
      <c r="F87" s="4" t="s">
        <v>1463</v>
      </c>
      <c r="G87" s="4" t="s">
        <v>1929</v>
      </c>
      <c r="H87" s="4" t="s">
        <v>1560</v>
      </c>
      <c r="L87" s="4" t="s">
        <v>1408</v>
      </c>
      <c r="R87" s="4" t="s">
        <v>1930</v>
      </c>
      <c r="S87" s="4" t="s">
        <v>1352</v>
      </c>
      <c r="T87" s="4" t="s">
        <v>1931</v>
      </c>
      <c r="U87" s="4" t="s">
        <v>1838</v>
      </c>
      <c r="V87" s="4" t="s">
        <v>1564</v>
      </c>
      <c r="W87" s="4" t="s">
        <v>1868</v>
      </c>
      <c r="X87" s="4" t="s">
        <v>1868</v>
      </c>
      <c r="Y87" s="4" t="s">
        <v>1932</v>
      </c>
      <c r="Z87" s="4" t="s">
        <v>1933</v>
      </c>
      <c r="AB87" s="2">
        <v>80</v>
      </c>
      <c r="AD87" s="8" t="str">
        <f t="shared" si="3"/>
        <v>NP/A.217(1973)29</v>
      </c>
      <c r="AE87" s="8" t="str">
        <f t="shared" si="4"/>
        <v>C.Rolfs.1973</v>
      </c>
      <c r="AF87" s="3" t="str">
        <f>IF(COUNTIF(EXFOR!G$13:G$24,"*"&amp;AD87&amp;"*")&gt;0,"○",IF(COUNTIF(EXFOR!J$13:J$24,"*"&amp;W87&amp;"*"&amp;V87)&gt;0,"△","×"))</f>
        <v>○</v>
      </c>
    </row>
    <row r="88" spans="1:32" ht="15">
      <c r="A88" s="4" t="s">
        <v>1578</v>
      </c>
      <c r="B88" s="1">
        <v>8</v>
      </c>
      <c r="C88" s="1">
        <v>16</v>
      </c>
      <c r="D88" s="4" t="s">
        <v>1333</v>
      </c>
      <c r="E88" s="4" t="s">
        <v>1323</v>
      </c>
      <c r="H88" s="4" t="s">
        <v>1759</v>
      </c>
      <c r="R88" s="4" t="s">
        <v>1934</v>
      </c>
      <c r="S88" s="4" t="s">
        <v>1935</v>
      </c>
      <c r="T88" s="4" t="s">
        <v>1439</v>
      </c>
      <c r="U88" s="4" t="s">
        <v>1936</v>
      </c>
      <c r="AB88" s="2">
        <v>81</v>
      </c>
      <c r="AD88" s="8" t="str">
        <f t="shared" si="3"/>
        <v>CONF Munich(Nucl Phys).1,635</v>
      </c>
      <c r="AE88" s="8" t="str">
        <f t="shared" si="4"/>
        <v>.</v>
      </c>
      <c r="AF88" s="3" t="str">
        <f>IF(COUNTIF(EXFOR!G$13:G$24,"*"&amp;AD88&amp;"*")&gt;0,"○",IF(COUNTIF(EXFOR!J$13:J$24,"*"&amp;W88&amp;"*"&amp;V88)&gt;0,"△","×"))</f>
        <v>△</v>
      </c>
    </row>
    <row r="89" spans="1:32" ht="15">
      <c r="A89" s="4" t="s">
        <v>1578</v>
      </c>
      <c r="B89" s="1">
        <v>8</v>
      </c>
      <c r="C89" s="1">
        <v>16</v>
      </c>
      <c r="D89" s="4" t="s">
        <v>1333</v>
      </c>
      <c r="E89" s="4" t="s">
        <v>1323</v>
      </c>
      <c r="F89" s="4" t="s">
        <v>1937</v>
      </c>
      <c r="G89" s="4" t="s">
        <v>1407</v>
      </c>
      <c r="H89" s="4" t="s">
        <v>1569</v>
      </c>
      <c r="R89" s="4" t="s">
        <v>1938</v>
      </c>
      <c r="S89" s="4" t="s">
        <v>1939</v>
      </c>
      <c r="V89" s="4" t="s">
        <v>1940</v>
      </c>
      <c r="AB89" s="2">
        <v>82</v>
      </c>
      <c r="AD89" s="8" t="str">
        <f t="shared" si="3"/>
        <v>JOUR BAPSA 17 98,M Harakeh,1/17/72.(1972)</v>
      </c>
      <c r="AE89" s="8" t="str">
        <f t="shared" si="4"/>
        <v>.1972</v>
      </c>
      <c r="AF89" s="3" t="str">
        <f>IF(COUNTIF(EXFOR!G$13:G$24,"*"&amp;AD89&amp;"*")&gt;0,"○",IF(COUNTIF(EXFOR!J$13:J$24,"*"&amp;W89&amp;"*"&amp;V89)&gt;0,"△","×"))</f>
        <v>×</v>
      </c>
    </row>
    <row r="90" spans="1:32" ht="15">
      <c r="A90" s="4" t="s">
        <v>1578</v>
      </c>
      <c r="B90" s="1">
        <v>8</v>
      </c>
      <c r="C90" s="1">
        <v>16</v>
      </c>
      <c r="D90" s="4" t="s">
        <v>1333</v>
      </c>
      <c r="E90" s="4" t="s">
        <v>1323</v>
      </c>
      <c r="F90" s="4" t="s">
        <v>1941</v>
      </c>
      <c r="H90" s="4" t="s">
        <v>1920</v>
      </c>
      <c r="R90" s="4" t="s">
        <v>1942</v>
      </c>
      <c r="S90" s="4" t="s">
        <v>1943</v>
      </c>
      <c r="V90" s="4" t="s">
        <v>1940</v>
      </c>
      <c r="AB90" s="2">
        <v>83</v>
      </c>
      <c r="AD90" s="8" t="str">
        <f t="shared" si="3"/>
        <v>JOUR BAPSA 17 442,M H Harakeh,5/2/72.(1972)</v>
      </c>
      <c r="AE90" s="8" t="str">
        <f t="shared" si="4"/>
        <v>.1972</v>
      </c>
      <c r="AF90" s="3" t="str">
        <f>IF(COUNTIF(EXFOR!G$13:G$24,"*"&amp;AD90&amp;"*")&gt;0,"○",IF(COUNTIF(EXFOR!J$13:J$24,"*"&amp;W90&amp;"*"&amp;V90)&gt;0,"△","×"))</f>
        <v>×</v>
      </c>
    </row>
    <row r="91" spans="30:31" ht="15">
      <c r="AD91" s="8" t="str">
        <f t="shared" si="3"/>
        <v>.</v>
      </c>
      <c r="AE91" s="8" t="str">
        <f t="shared" si="4"/>
        <v>.</v>
      </c>
    </row>
    <row r="92" spans="1:32" ht="15">
      <c r="A92" s="4" t="s">
        <v>1944</v>
      </c>
      <c r="B92" s="1">
        <v>8</v>
      </c>
      <c r="C92" s="1">
        <v>16</v>
      </c>
      <c r="D92" s="4" t="s">
        <v>1333</v>
      </c>
      <c r="E92" s="4" t="s">
        <v>1322</v>
      </c>
      <c r="F92" s="4" t="s">
        <v>1350</v>
      </c>
      <c r="G92" s="4" t="s">
        <v>1945</v>
      </c>
      <c r="H92" s="4" t="s">
        <v>1435</v>
      </c>
      <c r="R92" s="4" t="s">
        <v>1946</v>
      </c>
      <c r="S92" s="4" t="s">
        <v>1776</v>
      </c>
      <c r="T92" s="4" t="s">
        <v>1947</v>
      </c>
      <c r="U92" s="4" t="s">
        <v>1948</v>
      </c>
      <c r="V92" s="4" t="s">
        <v>1628</v>
      </c>
      <c r="W92" s="4" t="s">
        <v>1949</v>
      </c>
      <c r="X92" s="4" t="s">
        <v>1950</v>
      </c>
      <c r="Y92" s="4" t="s">
        <v>1951</v>
      </c>
      <c r="Z92" s="7" t="s">
        <v>1952</v>
      </c>
      <c r="AB92" s="2">
        <v>84</v>
      </c>
      <c r="AD92" s="8" t="str">
        <f t="shared" si="3"/>
        <v>NIM/B.211(2003)169</v>
      </c>
      <c r="AE92" s="8" t="str">
        <f t="shared" si="4"/>
        <v>S.Takacs.2003</v>
      </c>
      <c r="AF92" s="3" t="str">
        <f>IF(COUNTIF(EXFOR!G$26:G$40,"*"&amp;AD92&amp;"*")&gt;0,"○",IF(COUNTIF(EXFOR!J$26:J$40,"*"&amp;W92&amp;"*"&amp;V92)&gt;0,"△","×"))</f>
        <v>△</v>
      </c>
    </row>
    <row r="93" spans="1:32" ht="15">
      <c r="A93" s="4" t="s">
        <v>1944</v>
      </c>
      <c r="B93" s="1">
        <v>8</v>
      </c>
      <c r="C93" s="1">
        <v>16</v>
      </c>
      <c r="D93" s="4" t="s">
        <v>1333</v>
      </c>
      <c r="E93" s="4" t="s">
        <v>1322</v>
      </c>
      <c r="F93" s="4" t="s">
        <v>1757</v>
      </c>
      <c r="G93" s="4" t="s">
        <v>1758</v>
      </c>
      <c r="H93" s="4" t="s">
        <v>1759</v>
      </c>
      <c r="L93" s="4" t="s">
        <v>1408</v>
      </c>
      <c r="R93" s="4" t="s">
        <v>1760</v>
      </c>
      <c r="S93" s="4" t="s">
        <v>1336</v>
      </c>
      <c r="T93" s="4" t="s">
        <v>1498</v>
      </c>
      <c r="U93" s="4" t="s">
        <v>1761</v>
      </c>
      <c r="V93" s="4" t="s">
        <v>1355</v>
      </c>
      <c r="W93" s="4" t="s">
        <v>1762</v>
      </c>
      <c r="X93" s="4" t="s">
        <v>1763</v>
      </c>
      <c r="Y93" s="4" t="s">
        <v>1764</v>
      </c>
      <c r="Z93" s="7" t="s">
        <v>1765</v>
      </c>
      <c r="AB93" s="2">
        <v>85</v>
      </c>
      <c r="AD93" s="8" t="str">
        <f t="shared" si="3"/>
        <v>PR/C.37(1988)503</v>
      </c>
      <c r="AE93" s="8" t="str">
        <f t="shared" si="4"/>
        <v>H.J.Hausman.1988</v>
      </c>
      <c r="AF93" s="3" t="str">
        <f>IF(COUNTIF(EXFOR!G$26:G$40,"*"&amp;AD93&amp;"*")&gt;0,"○",IF(COUNTIF(EXFOR!J$26:J$40,"*"&amp;W93&amp;"*"&amp;V93)&gt;0,"△","×"))</f>
        <v>×</v>
      </c>
    </row>
    <row r="94" spans="1:32" ht="15">
      <c r="A94" s="4" t="s">
        <v>1944</v>
      </c>
      <c r="B94" s="1">
        <v>8</v>
      </c>
      <c r="C94" s="1">
        <v>16</v>
      </c>
      <c r="D94" s="4" t="s">
        <v>1333</v>
      </c>
      <c r="E94" s="4" t="s">
        <v>1322</v>
      </c>
      <c r="F94" s="4" t="s">
        <v>1555</v>
      </c>
      <c r="G94" s="4" t="s">
        <v>1953</v>
      </c>
      <c r="H94" s="4" t="s">
        <v>1560</v>
      </c>
      <c r="R94" s="4" t="s">
        <v>1954</v>
      </c>
      <c r="S94" s="4" t="s">
        <v>1955</v>
      </c>
      <c r="T94" s="4" t="s">
        <v>1956</v>
      </c>
      <c r="U94" s="4" t="s">
        <v>1957</v>
      </c>
      <c r="V94" s="4" t="s">
        <v>1812</v>
      </c>
      <c r="W94" s="4" t="s">
        <v>1958</v>
      </c>
      <c r="X94" s="4" t="s">
        <v>1959</v>
      </c>
      <c r="Y94" s="4" t="s">
        <v>1960</v>
      </c>
      <c r="AB94" s="2">
        <v>86</v>
      </c>
      <c r="AD94" s="8" t="str">
        <f t="shared" si="3"/>
        <v>RCA.39(1986)165</v>
      </c>
      <c r="AE94" s="8" t="str">
        <f t="shared" si="4"/>
        <v>M.Sajjad.1986</v>
      </c>
      <c r="AF94" s="3" t="str">
        <f>IF(COUNTIF(EXFOR!G$26:G$40,"*"&amp;AD94&amp;"*")&gt;0,"○",IF(COUNTIF(EXFOR!J$26:J$40,"*"&amp;W94&amp;"*"&amp;V94)&gt;0,"△","×"))</f>
        <v>○</v>
      </c>
    </row>
    <row r="95" spans="1:32" ht="15">
      <c r="A95" s="4" t="s">
        <v>1944</v>
      </c>
      <c r="B95" s="1">
        <v>8</v>
      </c>
      <c r="C95" s="1">
        <v>16</v>
      </c>
      <c r="D95" s="4" t="s">
        <v>1333</v>
      </c>
      <c r="E95" s="4" t="s">
        <v>1322</v>
      </c>
      <c r="F95" s="4" t="s">
        <v>1324</v>
      </c>
      <c r="H95" s="4" t="s">
        <v>1408</v>
      </c>
      <c r="R95" s="4" t="s">
        <v>1961</v>
      </c>
      <c r="S95" s="4" t="s">
        <v>694</v>
      </c>
      <c r="U95" s="4" t="s">
        <v>695</v>
      </c>
      <c r="V95" s="4" t="s">
        <v>1812</v>
      </c>
      <c r="W95" s="4" t="s">
        <v>696</v>
      </c>
      <c r="X95" s="4" t="s">
        <v>697</v>
      </c>
      <c r="Y95" s="4" t="s">
        <v>698</v>
      </c>
      <c r="AB95" s="2">
        <v>87</v>
      </c>
      <c r="AD95" s="8" t="str">
        <f t="shared" si="3"/>
        <v>Proc.Inter.Conf.on Fast Neutron Physics, Dubrovnik, Yugoslavia, May 26-31, 1986, D.Miljanic, B.Antolkovic, G.Paic, Eds., Ruder Boskovic Institute, Zagreb, .(1986)299</v>
      </c>
      <c r="AE95" s="8" t="str">
        <f t="shared" si="4"/>
        <v>A.A.Haddou.1986</v>
      </c>
      <c r="AF95" s="3" t="str">
        <f>IF(COUNTIF(EXFOR!G$26:G$40,"*"&amp;AD95&amp;"*")&gt;0,"○",IF(COUNTIF(EXFOR!J$26:J$40,"*"&amp;W95&amp;"*"&amp;V95)&gt;0,"△","×"))</f>
        <v>×</v>
      </c>
    </row>
    <row r="96" spans="1:32" ht="15">
      <c r="A96" s="4" t="s">
        <v>1944</v>
      </c>
      <c r="B96" s="1">
        <v>8</v>
      </c>
      <c r="C96" s="1">
        <v>16</v>
      </c>
      <c r="D96" s="4" t="s">
        <v>1333</v>
      </c>
      <c r="E96" s="4" t="s">
        <v>1322</v>
      </c>
      <c r="G96" s="4" t="s">
        <v>699</v>
      </c>
      <c r="H96" s="4" t="s">
        <v>1408</v>
      </c>
      <c r="R96" s="4" t="s">
        <v>700</v>
      </c>
      <c r="S96" s="4" t="s">
        <v>1410</v>
      </c>
      <c r="T96" s="4" t="s">
        <v>701</v>
      </c>
      <c r="U96" s="4" t="s">
        <v>702</v>
      </c>
      <c r="V96" s="4" t="s">
        <v>1812</v>
      </c>
      <c r="W96" s="4" t="s">
        <v>703</v>
      </c>
      <c r="X96" s="4" t="s">
        <v>704</v>
      </c>
      <c r="Y96" s="4" t="s">
        <v>705</v>
      </c>
      <c r="Z96" s="7" t="s">
        <v>706</v>
      </c>
      <c r="AB96" s="2">
        <v>88</v>
      </c>
      <c r="AD96" s="8" t="str">
        <f t="shared" si="3"/>
        <v>JRN.102(1986)159</v>
      </c>
      <c r="AE96" s="8" t="str">
        <f t="shared" si="4"/>
        <v>A.Ait Haddou.1986</v>
      </c>
      <c r="AF96" s="3" t="str">
        <f>IF(COUNTIF(EXFOR!G$26:G$40,"*"&amp;AD96&amp;"*")&gt;0,"○",IF(COUNTIF(EXFOR!J$26:J$40,"*"&amp;W96&amp;"*"&amp;V96)&gt;0,"△","×"))</f>
        <v>×</v>
      </c>
    </row>
    <row r="97" spans="1:32" ht="15">
      <c r="A97" s="4" t="s">
        <v>1944</v>
      </c>
      <c r="B97" s="1">
        <v>8</v>
      </c>
      <c r="C97" s="1">
        <v>16</v>
      </c>
      <c r="D97" s="4" t="s">
        <v>1333</v>
      </c>
      <c r="E97" s="4" t="s">
        <v>1322</v>
      </c>
      <c r="F97" s="4" t="s">
        <v>707</v>
      </c>
      <c r="R97" s="4" t="s">
        <v>708</v>
      </c>
      <c r="S97" s="4" t="s">
        <v>709</v>
      </c>
      <c r="T97" s="4" t="s">
        <v>710</v>
      </c>
      <c r="U97" s="4" t="s">
        <v>711</v>
      </c>
      <c r="V97" s="4" t="s">
        <v>1821</v>
      </c>
      <c r="W97" s="4" t="s">
        <v>712</v>
      </c>
      <c r="X97" s="4" t="s">
        <v>713</v>
      </c>
      <c r="Y97" s="4" t="s">
        <v>714</v>
      </c>
      <c r="AB97" s="2">
        <v>89</v>
      </c>
      <c r="AD97" s="8" t="str">
        <f t="shared" si="3"/>
        <v>NIM.236(1985)558</v>
      </c>
      <c r="AE97" s="8" t="str">
        <f t="shared" si="4"/>
        <v>C.Vandecasteele.1985</v>
      </c>
      <c r="AF97" s="3" t="str">
        <f>IF(COUNTIF(EXFOR!G$26:G$40,"*"&amp;AD97&amp;"*")&gt;0,"○",IF(COUNTIF(EXFOR!J$26:J$40,"*"&amp;W97&amp;"*"&amp;V97)&gt;0,"△","×"))</f>
        <v>×</v>
      </c>
    </row>
    <row r="98" spans="1:32" ht="15">
      <c r="A98" s="4" t="s">
        <v>1944</v>
      </c>
      <c r="B98" s="1">
        <v>8</v>
      </c>
      <c r="C98" s="1">
        <v>16</v>
      </c>
      <c r="D98" s="4" t="s">
        <v>1333</v>
      </c>
      <c r="E98" s="4" t="s">
        <v>1322</v>
      </c>
      <c r="F98" s="4" t="s">
        <v>715</v>
      </c>
      <c r="R98" s="4" t="s">
        <v>716</v>
      </c>
      <c r="S98" s="4" t="s">
        <v>1410</v>
      </c>
      <c r="T98" s="4" t="s">
        <v>1826</v>
      </c>
      <c r="U98" s="4" t="s">
        <v>717</v>
      </c>
      <c r="V98" s="4" t="s">
        <v>1821</v>
      </c>
      <c r="W98" s="4" t="s">
        <v>718</v>
      </c>
      <c r="X98" s="4" t="s">
        <v>719</v>
      </c>
      <c r="Y98" s="4" t="s">
        <v>720</v>
      </c>
      <c r="Z98" s="7" t="s">
        <v>721</v>
      </c>
      <c r="AB98" s="2">
        <v>90</v>
      </c>
      <c r="AD98" s="8" t="str">
        <f t="shared" si="3"/>
        <v>JRN.89(1985)447</v>
      </c>
      <c r="AE98" s="8" t="str">
        <f t="shared" si="4"/>
        <v>V.A.Kuzmenko.1985</v>
      </c>
      <c r="AF98" s="3" t="str">
        <f>IF(COUNTIF(EXFOR!G$26:G$40,"*"&amp;AD98&amp;"*")&gt;0,"○",IF(COUNTIF(EXFOR!J$26:J$40,"*"&amp;W98&amp;"*"&amp;V98)&gt;0,"△","×"))</f>
        <v>×</v>
      </c>
    </row>
    <row r="99" spans="1:32" ht="15">
      <c r="A99" s="4" t="s">
        <v>1944</v>
      </c>
      <c r="B99" s="1">
        <v>8</v>
      </c>
      <c r="C99" s="1">
        <v>16</v>
      </c>
      <c r="D99" s="4" t="s">
        <v>1333</v>
      </c>
      <c r="E99" s="4" t="s">
        <v>1322</v>
      </c>
      <c r="F99" s="4" t="s">
        <v>722</v>
      </c>
      <c r="H99" s="4" t="s">
        <v>1759</v>
      </c>
      <c r="R99" s="4" t="s">
        <v>723</v>
      </c>
      <c r="S99" s="4" t="s">
        <v>724</v>
      </c>
      <c r="U99" s="4" t="s">
        <v>1388</v>
      </c>
      <c r="V99" s="4" t="s">
        <v>725</v>
      </c>
      <c r="W99" s="4" t="s">
        <v>726</v>
      </c>
      <c r="X99" s="4" t="s">
        <v>727</v>
      </c>
      <c r="Y99" s="4" t="s">
        <v>728</v>
      </c>
      <c r="AB99" s="2">
        <v>91</v>
      </c>
      <c r="AD99" s="8" t="str">
        <f aca="true" t="shared" si="5" ref="AD99:AD130">S99&amp;"."&amp;IF(IF(T99="","",T99)&amp;IF(V99="",",","("&amp;V99&amp;")")&amp;IF(U99="","",U99)=",","",IF(T99="","",T99)&amp;IF(V99="",",","("&amp;V99&amp;")")&amp;IF(U99="","",U99))</f>
        <v>JUL-Spez-146.(1982)27</v>
      </c>
      <c r="AE99" s="8" t="str">
        <f t="shared" si="4"/>
        <v>H.-J.Hauser.1982</v>
      </c>
      <c r="AF99" s="3" t="str">
        <f>IF(COUNTIF(EXFOR!G$26:G$40,"*"&amp;AD99&amp;"*")&gt;0,"○",IF(COUNTIF(EXFOR!J$26:J$40,"*"&amp;W99&amp;"*"&amp;V99)&gt;0,"△","×"))</f>
        <v>×</v>
      </c>
    </row>
    <row r="100" spans="1:32" ht="15">
      <c r="A100" s="4" t="s">
        <v>1944</v>
      </c>
      <c r="B100" s="1">
        <v>8</v>
      </c>
      <c r="C100" s="1">
        <v>16</v>
      </c>
      <c r="D100" s="4" t="s">
        <v>1333</v>
      </c>
      <c r="E100" s="4" t="s">
        <v>1322</v>
      </c>
      <c r="F100" s="4" t="s">
        <v>729</v>
      </c>
      <c r="G100" s="4" t="s">
        <v>730</v>
      </c>
      <c r="H100" s="4" t="s">
        <v>1325</v>
      </c>
      <c r="R100" s="4" t="s">
        <v>731</v>
      </c>
      <c r="S100" s="4" t="s">
        <v>1515</v>
      </c>
      <c r="T100" s="4" t="s">
        <v>1562</v>
      </c>
      <c r="U100" s="4" t="s">
        <v>732</v>
      </c>
      <c r="V100" s="4" t="s">
        <v>725</v>
      </c>
      <c r="W100" s="4" t="s">
        <v>733</v>
      </c>
      <c r="X100" s="4" t="s">
        <v>734</v>
      </c>
      <c r="Y100" s="4" t="s">
        <v>735</v>
      </c>
      <c r="Z100" s="4" t="s">
        <v>736</v>
      </c>
      <c r="AB100" s="2">
        <v>92</v>
      </c>
      <c r="AD100" s="8" t="str">
        <f t="shared" si="5"/>
        <v>JP/G.8(1982)1447</v>
      </c>
      <c r="AE100" s="8" t="str">
        <f t="shared" si="4"/>
        <v>B.Compani-Tabrizi.1982</v>
      </c>
      <c r="AF100" s="3" t="str">
        <f>IF(COUNTIF(EXFOR!G$26:G$40,"*"&amp;AD100&amp;"*")&gt;0,"○",IF(COUNTIF(EXFOR!J$26:J$40,"*"&amp;W100&amp;"*"&amp;V100)&gt;0,"△","×"))</f>
        <v>×</v>
      </c>
    </row>
    <row r="101" spans="1:32" ht="15">
      <c r="A101" s="4" t="s">
        <v>1944</v>
      </c>
      <c r="B101" s="1">
        <v>8</v>
      </c>
      <c r="C101" s="1">
        <v>16</v>
      </c>
      <c r="D101" s="4" t="s">
        <v>1333</v>
      </c>
      <c r="E101" s="4" t="s">
        <v>1322</v>
      </c>
      <c r="F101" s="4" t="s">
        <v>737</v>
      </c>
      <c r="H101" s="4" t="s">
        <v>1408</v>
      </c>
      <c r="R101" s="4" t="s">
        <v>738</v>
      </c>
      <c r="S101" s="4" t="s">
        <v>739</v>
      </c>
      <c r="AB101" s="2">
        <v>93</v>
      </c>
      <c r="AD101" s="8" t="str">
        <f t="shared" si="5"/>
        <v>REPT KFA-IKP-10/77,P19,Rohwer.</v>
      </c>
      <c r="AE101" s="8" t="str">
        <f t="shared" si="4"/>
        <v>.</v>
      </c>
      <c r="AF101" s="3" t="str">
        <f>IF(COUNTIF(EXFOR!G$26:G$40,"*"&amp;AD101&amp;"*")&gt;0,"○",IF(COUNTIF(EXFOR!J$26:J$40,"*"&amp;W101&amp;"*"&amp;V101)&gt;0,"△","×"))</f>
        <v>△</v>
      </c>
    </row>
    <row r="102" spans="1:32" ht="15">
      <c r="A102" s="4" t="s">
        <v>1944</v>
      </c>
      <c r="B102" s="1">
        <v>8</v>
      </c>
      <c r="C102" s="1">
        <v>16</v>
      </c>
      <c r="D102" s="4" t="s">
        <v>1333</v>
      </c>
      <c r="E102" s="4" t="s">
        <v>1322</v>
      </c>
      <c r="F102" s="4" t="s">
        <v>740</v>
      </c>
      <c r="G102" s="4" t="s">
        <v>741</v>
      </c>
      <c r="H102" s="4" t="s">
        <v>1560</v>
      </c>
      <c r="J102" s="4" t="s">
        <v>1396</v>
      </c>
      <c r="R102" s="4" t="s">
        <v>742</v>
      </c>
      <c r="S102" s="4" t="s">
        <v>1352</v>
      </c>
      <c r="T102" s="4" t="s">
        <v>743</v>
      </c>
      <c r="U102" s="4" t="s">
        <v>744</v>
      </c>
      <c r="V102" s="4" t="s">
        <v>1538</v>
      </c>
      <c r="W102" s="4" t="s">
        <v>745</v>
      </c>
      <c r="X102" s="4" t="s">
        <v>746</v>
      </c>
      <c r="Y102" s="4" t="s">
        <v>747</v>
      </c>
      <c r="Z102" s="4" t="s">
        <v>748</v>
      </c>
      <c r="AB102" s="2">
        <v>94</v>
      </c>
      <c r="AD102" s="8" t="str">
        <f t="shared" si="5"/>
        <v>NP/A.286(1977)523</v>
      </c>
      <c r="AE102" s="8" t="str">
        <f t="shared" si="4"/>
        <v>W.Gruhle.1977</v>
      </c>
      <c r="AF102" s="3" t="str">
        <f>IF(COUNTIF(EXFOR!G$26:G$40,"*"&amp;AD102&amp;"*")&gt;0,"○",IF(COUNTIF(EXFOR!J$26:J$40,"*"&amp;W102&amp;"*"&amp;V102)&gt;0,"△","×"))</f>
        <v>○</v>
      </c>
    </row>
    <row r="103" spans="1:32" ht="15">
      <c r="A103" s="4" t="s">
        <v>1944</v>
      </c>
      <c r="B103" s="1">
        <v>8</v>
      </c>
      <c r="C103" s="1">
        <v>16</v>
      </c>
      <c r="D103" s="4" t="s">
        <v>1333</v>
      </c>
      <c r="E103" s="4" t="s">
        <v>1322</v>
      </c>
      <c r="F103" s="4" t="s">
        <v>749</v>
      </c>
      <c r="G103" s="4" t="s">
        <v>750</v>
      </c>
      <c r="H103" s="4" t="s">
        <v>751</v>
      </c>
      <c r="R103" s="4" t="s">
        <v>752</v>
      </c>
      <c r="S103" s="4" t="s">
        <v>1352</v>
      </c>
      <c r="T103" s="4" t="s">
        <v>753</v>
      </c>
      <c r="U103" s="4" t="s">
        <v>754</v>
      </c>
      <c r="V103" s="4" t="s">
        <v>1550</v>
      </c>
      <c r="W103" s="4" t="s">
        <v>755</v>
      </c>
      <c r="X103" s="4" t="s">
        <v>756</v>
      </c>
      <c r="Y103" s="4" t="s">
        <v>757</v>
      </c>
      <c r="Z103" s="4" t="s">
        <v>758</v>
      </c>
      <c r="AB103" s="2">
        <v>95</v>
      </c>
      <c r="AD103" s="8" t="str">
        <f t="shared" si="5"/>
        <v>NP/A.263(1976)460</v>
      </c>
      <c r="AE103" s="8" t="str">
        <f t="shared" si="4"/>
        <v>F.Hinterberger.1976</v>
      </c>
      <c r="AF103" s="3" t="str">
        <f>IF(COUNTIF(EXFOR!G$26:G$40,"*"&amp;AD103&amp;"*")&gt;0,"○",IF(COUNTIF(EXFOR!J$26:J$40,"*"&amp;W103&amp;"*"&amp;V103)&gt;0,"△","×"))</f>
        <v>×</v>
      </c>
    </row>
    <row r="104" spans="1:32" ht="15">
      <c r="A104" s="4" t="s">
        <v>1944</v>
      </c>
      <c r="B104" s="1">
        <v>8</v>
      </c>
      <c r="C104" s="1">
        <v>16</v>
      </c>
      <c r="D104" s="4" t="s">
        <v>1333</v>
      </c>
      <c r="E104" s="4" t="s">
        <v>1322</v>
      </c>
      <c r="H104" s="4" t="s">
        <v>759</v>
      </c>
      <c r="R104" s="4" t="s">
        <v>760</v>
      </c>
      <c r="S104" s="4" t="s">
        <v>761</v>
      </c>
      <c r="AB104" s="2">
        <v>96</v>
      </c>
      <c r="AD104" s="8" t="str">
        <f t="shared" si="5"/>
        <v>JOUR BAPSA 20 12 AF7.</v>
      </c>
      <c r="AE104" s="8" t="str">
        <f t="shared" si="4"/>
        <v>.</v>
      </c>
      <c r="AF104" s="3" t="str">
        <f>IF(COUNTIF(EXFOR!G$26:G$40,"*"&amp;AD104&amp;"*")&gt;0,"○",IF(COUNTIF(EXFOR!J$26:J$40,"*"&amp;W104&amp;"*"&amp;V104)&gt;0,"△","×"))</f>
        <v>△</v>
      </c>
    </row>
    <row r="105" spans="1:32" ht="15">
      <c r="A105" s="4" t="s">
        <v>1944</v>
      </c>
      <c r="B105" s="1">
        <v>8</v>
      </c>
      <c r="C105" s="1">
        <v>16</v>
      </c>
      <c r="D105" s="4" t="s">
        <v>1333</v>
      </c>
      <c r="E105" s="4" t="s">
        <v>1322</v>
      </c>
      <c r="F105" s="4" t="s">
        <v>1774</v>
      </c>
      <c r="G105" s="4" t="s">
        <v>762</v>
      </c>
      <c r="H105" s="4" t="s">
        <v>751</v>
      </c>
      <c r="R105" s="4" t="s">
        <v>763</v>
      </c>
      <c r="S105" s="4" t="s">
        <v>1336</v>
      </c>
      <c r="T105" s="4" t="s">
        <v>1769</v>
      </c>
      <c r="U105" s="4" t="s">
        <v>764</v>
      </c>
      <c r="V105" s="4" t="s">
        <v>1925</v>
      </c>
      <c r="W105" s="4" t="s">
        <v>765</v>
      </c>
      <c r="X105" s="4" t="s">
        <v>766</v>
      </c>
      <c r="Y105" s="4" t="s">
        <v>767</v>
      </c>
      <c r="Z105" s="7" t="s">
        <v>768</v>
      </c>
      <c r="AB105" s="2">
        <v>97</v>
      </c>
      <c r="AD105" s="8" t="str">
        <f t="shared" si="5"/>
        <v>PR/C.9(1974)910</v>
      </c>
      <c r="AE105" s="8" t="str">
        <f t="shared" si="4"/>
        <v>B.M.Skwiersky.1974</v>
      </c>
      <c r="AF105" s="3" t="str">
        <f>IF(COUNTIF(EXFOR!G$26:G$40,"*"&amp;AD105&amp;"*")&gt;0,"○",IF(COUNTIF(EXFOR!J$26:J$40,"*"&amp;W105&amp;"*"&amp;V105)&gt;0,"△","×"))</f>
        <v>×</v>
      </c>
    </row>
    <row r="106" spans="1:32" ht="15">
      <c r="A106" s="4" t="s">
        <v>1944</v>
      </c>
      <c r="B106" s="1">
        <v>8</v>
      </c>
      <c r="C106" s="1">
        <v>16</v>
      </c>
      <c r="D106" s="4" t="s">
        <v>1333</v>
      </c>
      <c r="E106" s="4" t="s">
        <v>1322</v>
      </c>
      <c r="F106" s="4" t="s">
        <v>769</v>
      </c>
      <c r="G106" s="4" t="s">
        <v>770</v>
      </c>
      <c r="H106" s="4" t="s">
        <v>1560</v>
      </c>
      <c r="R106" s="4" t="s">
        <v>771</v>
      </c>
      <c r="S106" s="4" t="s">
        <v>1352</v>
      </c>
      <c r="T106" s="4" t="s">
        <v>1820</v>
      </c>
      <c r="U106" s="4" t="s">
        <v>1705</v>
      </c>
      <c r="V106" s="4" t="s">
        <v>1564</v>
      </c>
      <c r="W106" s="4" t="s">
        <v>772</v>
      </c>
      <c r="X106" s="4" t="s">
        <v>773</v>
      </c>
      <c r="Y106" s="4" t="s">
        <v>774</v>
      </c>
      <c r="Z106" s="4" t="s">
        <v>775</v>
      </c>
      <c r="AB106" s="2">
        <v>98</v>
      </c>
      <c r="AD106" s="8" t="str">
        <f t="shared" si="5"/>
        <v>NP/A.210(1973)60</v>
      </c>
      <c r="AE106" s="8" t="str">
        <f t="shared" si="4"/>
        <v>A.V.Nero.1973</v>
      </c>
      <c r="AF106" s="3" t="str">
        <f>IF(COUNTIF(EXFOR!G$26:G$40,"*"&amp;AD106&amp;"*")&gt;0,"○",IF(COUNTIF(EXFOR!J$26:J$40,"*"&amp;W106&amp;"*"&amp;V106)&gt;0,"△","×"))</f>
        <v>×</v>
      </c>
    </row>
    <row r="107" spans="1:32" ht="15">
      <c r="A107" s="4" t="s">
        <v>1944</v>
      </c>
      <c r="B107" s="1">
        <v>8</v>
      </c>
      <c r="C107" s="1">
        <v>16</v>
      </c>
      <c r="D107" s="4" t="s">
        <v>1333</v>
      </c>
      <c r="E107" s="4" t="s">
        <v>1322</v>
      </c>
      <c r="F107" s="4" t="s">
        <v>1844</v>
      </c>
      <c r="G107" s="4" t="s">
        <v>776</v>
      </c>
      <c r="H107" s="4" t="s">
        <v>1560</v>
      </c>
      <c r="R107" s="4" t="s">
        <v>777</v>
      </c>
      <c r="S107" s="4" t="s">
        <v>1900</v>
      </c>
      <c r="T107" s="4" t="s">
        <v>778</v>
      </c>
      <c r="U107" s="4" t="s">
        <v>779</v>
      </c>
      <c r="V107" s="4" t="s">
        <v>1564</v>
      </c>
      <c r="W107" s="4" t="s">
        <v>780</v>
      </c>
      <c r="X107" s="4" t="s">
        <v>781</v>
      </c>
      <c r="Y107" s="4" t="s">
        <v>782</v>
      </c>
      <c r="AB107" s="2">
        <v>99</v>
      </c>
      <c r="AD107" s="8" t="str">
        <f t="shared" si="5"/>
        <v>CJP.51(1973)1689</v>
      </c>
      <c r="AE107" s="8" t="str">
        <f t="shared" si="4"/>
        <v>R.H.McCamis.1973</v>
      </c>
      <c r="AF107" s="3" t="str">
        <f>IF(COUNTIF(EXFOR!G$26:G$40,"*"&amp;AD107&amp;"*")&gt;0,"○",IF(COUNTIF(EXFOR!J$26:J$40,"*"&amp;W107&amp;"*"&amp;V107)&gt;0,"△","×"))</f>
        <v>○</v>
      </c>
    </row>
    <row r="108" spans="1:32" ht="15">
      <c r="A108" s="4" t="s">
        <v>1944</v>
      </c>
      <c r="B108" s="1">
        <v>8</v>
      </c>
      <c r="C108" s="1">
        <v>16</v>
      </c>
      <c r="D108" s="4" t="s">
        <v>1333</v>
      </c>
      <c r="E108" s="4" t="s">
        <v>1322</v>
      </c>
      <c r="F108" s="4" t="s">
        <v>783</v>
      </c>
      <c r="G108" s="4" t="s">
        <v>784</v>
      </c>
      <c r="H108" s="4" t="s">
        <v>1408</v>
      </c>
      <c r="R108" s="4" t="s">
        <v>785</v>
      </c>
      <c r="S108" s="4" t="s">
        <v>786</v>
      </c>
      <c r="AB108" s="2">
        <v>100</v>
      </c>
      <c r="AD108" s="8" t="str">
        <f t="shared" si="5"/>
        <v>REPT ORO-3815-3.</v>
      </c>
      <c r="AE108" s="8" t="str">
        <f t="shared" si="4"/>
        <v>.</v>
      </c>
      <c r="AF108" s="3" t="str">
        <f>IF(COUNTIF(EXFOR!G$26:G$40,"*"&amp;AD108&amp;"*")&gt;0,"○",IF(COUNTIF(EXFOR!J$26:J$40,"*"&amp;W108&amp;"*"&amp;V108)&gt;0,"△","×"))</f>
        <v>△</v>
      </c>
    </row>
    <row r="109" spans="1:32" ht="15">
      <c r="A109" s="4" t="s">
        <v>1944</v>
      </c>
      <c r="B109" s="1">
        <v>8</v>
      </c>
      <c r="C109" s="1">
        <v>16</v>
      </c>
      <c r="D109" s="4" t="s">
        <v>1333</v>
      </c>
      <c r="E109" s="4" t="s">
        <v>1322</v>
      </c>
      <c r="F109" s="4" t="s">
        <v>787</v>
      </c>
      <c r="G109" s="4" t="s">
        <v>788</v>
      </c>
      <c r="H109" s="4" t="s">
        <v>789</v>
      </c>
      <c r="R109" s="4" t="s">
        <v>790</v>
      </c>
      <c r="S109" s="4" t="s">
        <v>791</v>
      </c>
      <c r="AB109" s="2">
        <v>101</v>
      </c>
      <c r="AD109" s="8" t="str">
        <f t="shared" si="5"/>
        <v>REPT ORNL-4799.</v>
      </c>
      <c r="AE109" s="8" t="str">
        <f t="shared" si="4"/>
        <v>.</v>
      </c>
      <c r="AF109" s="3" t="str">
        <f>IF(COUNTIF(EXFOR!G$26:G$40,"*"&amp;AD109&amp;"*")&gt;0,"○",IF(COUNTIF(EXFOR!J$26:J$40,"*"&amp;W109&amp;"*"&amp;V109)&gt;0,"△","×"))</f>
        <v>△</v>
      </c>
    </row>
    <row r="110" spans="1:32" ht="15">
      <c r="A110" s="4" t="s">
        <v>1944</v>
      </c>
      <c r="B110" s="1">
        <v>8</v>
      </c>
      <c r="C110" s="1">
        <v>16</v>
      </c>
      <c r="D110" s="4" t="s">
        <v>1333</v>
      </c>
      <c r="E110" s="4" t="s">
        <v>1322</v>
      </c>
      <c r="F110" s="4" t="s">
        <v>792</v>
      </c>
      <c r="G110" s="4" t="s">
        <v>793</v>
      </c>
      <c r="H110" s="4" t="s">
        <v>794</v>
      </c>
      <c r="R110" s="4" t="s">
        <v>795</v>
      </c>
      <c r="S110" s="4" t="s">
        <v>1548</v>
      </c>
      <c r="T110" s="4" t="s">
        <v>1751</v>
      </c>
      <c r="U110" s="4" t="s">
        <v>796</v>
      </c>
      <c r="V110" s="4" t="s">
        <v>1940</v>
      </c>
      <c r="W110" s="4" t="s">
        <v>797</v>
      </c>
      <c r="X110" s="4" t="s">
        <v>798</v>
      </c>
      <c r="Y110" s="4" t="s">
        <v>799</v>
      </c>
      <c r="Z110" s="4" t="s">
        <v>800</v>
      </c>
      <c r="AB110" s="2">
        <v>102</v>
      </c>
      <c r="AD110" s="8" t="str">
        <f t="shared" si="5"/>
        <v>PL/B.38(1972)196</v>
      </c>
      <c r="AE110" s="8" t="str">
        <f t="shared" si="4"/>
        <v>S.W.Woosley.1972</v>
      </c>
      <c r="AF110" s="3" t="str">
        <f>IF(COUNTIF(EXFOR!G$26:G$40,"*"&amp;AD110&amp;"*")&gt;0,"○",IF(COUNTIF(EXFOR!J$26:J$40,"*"&amp;W110&amp;"*"&amp;V110)&gt;0,"△","×"))</f>
        <v>×</v>
      </c>
    </row>
    <row r="111" spans="1:32" ht="15">
      <c r="A111" s="4" t="s">
        <v>1944</v>
      </c>
      <c r="B111" s="1">
        <v>8</v>
      </c>
      <c r="C111" s="1">
        <v>16</v>
      </c>
      <c r="D111" s="4" t="s">
        <v>1333</v>
      </c>
      <c r="E111" s="4" t="s">
        <v>1322</v>
      </c>
      <c r="F111" s="4" t="s">
        <v>801</v>
      </c>
      <c r="G111" s="4" t="s">
        <v>802</v>
      </c>
      <c r="H111" s="4" t="s">
        <v>803</v>
      </c>
      <c r="R111" s="4" t="s">
        <v>804</v>
      </c>
      <c r="S111" s="4" t="s">
        <v>805</v>
      </c>
      <c r="AB111" s="2">
        <v>103</v>
      </c>
      <c r="AD111" s="8" t="str">
        <f t="shared" si="5"/>
        <v>JOUR BAPSA 17 465, C Maples,5/2/72.</v>
      </c>
      <c r="AE111" s="8" t="str">
        <f t="shared" si="4"/>
        <v>.</v>
      </c>
      <c r="AF111" s="3" t="str">
        <f>IF(COUNTIF(EXFOR!G$26:G$40,"*"&amp;AD111&amp;"*")&gt;0,"○",IF(COUNTIF(EXFOR!J$26:J$40,"*"&amp;W111&amp;"*"&amp;V111)&gt;0,"△","×"))</f>
        <v>△</v>
      </c>
    </row>
    <row r="112" spans="1:32" ht="15">
      <c r="A112" s="4" t="s">
        <v>1944</v>
      </c>
      <c r="B112" s="1">
        <v>8</v>
      </c>
      <c r="C112" s="1">
        <v>16</v>
      </c>
      <c r="D112" s="4" t="s">
        <v>1333</v>
      </c>
      <c r="E112" s="4" t="s">
        <v>1322</v>
      </c>
      <c r="F112" s="4" t="s">
        <v>802</v>
      </c>
      <c r="H112" s="4" t="s">
        <v>806</v>
      </c>
      <c r="R112" s="4" t="s">
        <v>807</v>
      </c>
      <c r="S112" s="4" t="s">
        <v>808</v>
      </c>
      <c r="AB112" s="2">
        <v>104</v>
      </c>
      <c r="AD112" s="8" t="str">
        <f t="shared" si="5"/>
        <v>REPT LBL-666,P70,C Maples,11/9/72.</v>
      </c>
      <c r="AE112" s="8" t="str">
        <f t="shared" si="4"/>
        <v>.</v>
      </c>
      <c r="AF112" s="3" t="str">
        <f>IF(COUNTIF(EXFOR!G$26:G$40,"*"&amp;AD112&amp;"*")&gt;0,"○",IF(COUNTIF(EXFOR!J$26:J$40,"*"&amp;W112&amp;"*"&amp;V112)&gt;0,"△","×"))</f>
        <v>△</v>
      </c>
    </row>
    <row r="113" spans="1:32" ht="15">
      <c r="A113" s="4" t="s">
        <v>1944</v>
      </c>
      <c r="B113" s="1">
        <v>8</v>
      </c>
      <c r="C113" s="1">
        <v>16</v>
      </c>
      <c r="D113" s="4" t="s">
        <v>1333</v>
      </c>
      <c r="E113" s="4" t="s">
        <v>1322</v>
      </c>
      <c r="F113" s="4" t="s">
        <v>801</v>
      </c>
      <c r="G113" s="4" t="s">
        <v>802</v>
      </c>
      <c r="H113" s="4" t="s">
        <v>806</v>
      </c>
      <c r="R113" s="4" t="s">
        <v>809</v>
      </c>
      <c r="S113" s="4" t="s">
        <v>1548</v>
      </c>
      <c r="T113" s="4" t="s">
        <v>1751</v>
      </c>
      <c r="U113" s="4" t="s">
        <v>810</v>
      </c>
      <c r="V113" s="4" t="s">
        <v>1940</v>
      </c>
      <c r="W113" s="4" t="s">
        <v>811</v>
      </c>
      <c r="X113" s="4" t="s">
        <v>812</v>
      </c>
      <c r="Y113" s="4" t="s">
        <v>813</v>
      </c>
      <c r="Z113" s="4" t="s">
        <v>814</v>
      </c>
      <c r="AB113" s="2">
        <v>105</v>
      </c>
      <c r="AD113" s="8" t="str">
        <f t="shared" si="5"/>
        <v>PL/B.38(1972)504</v>
      </c>
      <c r="AE113" s="8" t="str">
        <f t="shared" si="4"/>
        <v>C.Maples.1972</v>
      </c>
      <c r="AF113" s="3" t="str">
        <f>IF(COUNTIF(EXFOR!G$26:G$40,"*"&amp;AD113&amp;"*")&gt;0,"○",IF(COUNTIF(EXFOR!J$26:J$40,"*"&amp;W113&amp;"*"&amp;V113)&gt;0,"△","×"))</f>
        <v>×</v>
      </c>
    </row>
    <row r="114" spans="1:32" ht="15">
      <c r="A114" s="4" t="s">
        <v>1944</v>
      </c>
      <c r="B114" s="1">
        <v>8</v>
      </c>
      <c r="C114" s="1">
        <v>16</v>
      </c>
      <c r="D114" s="4" t="s">
        <v>1333</v>
      </c>
      <c r="E114" s="4" t="s">
        <v>1322</v>
      </c>
      <c r="F114" s="4" t="s">
        <v>1427</v>
      </c>
      <c r="G114" s="4" t="s">
        <v>1758</v>
      </c>
      <c r="H114" s="4" t="s">
        <v>815</v>
      </c>
      <c r="R114" s="4" t="s">
        <v>816</v>
      </c>
      <c r="S114" s="4" t="s">
        <v>1922</v>
      </c>
      <c r="T114" s="4" t="s">
        <v>1571</v>
      </c>
      <c r="U114" s="4" t="s">
        <v>817</v>
      </c>
      <c r="V114" s="4" t="s">
        <v>1940</v>
      </c>
      <c r="W114" s="4" t="s">
        <v>818</v>
      </c>
      <c r="X114" s="4" t="s">
        <v>818</v>
      </c>
      <c r="Y114" s="4" t="s">
        <v>819</v>
      </c>
      <c r="AB114" s="2">
        <v>106</v>
      </c>
      <c r="AD114" s="8" t="str">
        <f t="shared" si="5"/>
        <v>NCL.3(1972)515</v>
      </c>
      <c r="AE114" s="8" t="str">
        <f t="shared" si="4"/>
        <v>E.Gadioli.1972</v>
      </c>
      <c r="AF114" s="3" t="str">
        <f>IF(COUNTIF(EXFOR!G$26:G$40,"*"&amp;AD114&amp;"*")&gt;0,"○",IF(COUNTIF(EXFOR!J$26:J$40,"*"&amp;W114&amp;"*"&amp;V114)&gt;0,"△","×"))</f>
        <v>×</v>
      </c>
    </row>
    <row r="115" spans="1:32" ht="15">
      <c r="A115" s="4" t="s">
        <v>1944</v>
      </c>
      <c r="B115" s="1">
        <v>8</v>
      </c>
      <c r="C115" s="1">
        <v>16</v>
      </c>
      <c r="D115" s="4" t="s">
        <v>1333</v>
      </c>
      <c r="E115" s="4" t="s">
        <v>1322</v>
      </c>
      <c r="F115" s="4" t="s">
        <v>801</v>
      </c>
      <c r="G115" s="4" t="s">
        <v>820</v>
      </c>
      <c r="H115" s="4" t="s">
        <v>821</v>
      </c>
      <c r="R115" s="4" t="s">
        <v>822</v>
      </c>
      <c r="S115" s="4" t="s">
        <v>823</v>
      </c>
      <c r="AB115" s="2">
        <v>107</v>
      </c>
      <c r="AD115" s="8" t="str">
        <f t="shared" si="5"/>
        <v>REPT LBL-253,C Maples.</v>
      </c>
      <c r="AE115" s="8" t="str">
        <f t="shared" si="4"/>
        <v>.</v>
      </c>
      <c r="AF115" s="3" t="str">
        <f>IF(COUNTIF(EXFOR!G$26:G$40,"*"&amp;AD115&amp;"*")&gt;0,"○",IF(COUNTIF(EXFOR!J$26:J$40,"*"&amp;W115&amp;"*"&amp;V115)&gt;0,"△","×"))</f>
        <v>△</v>
      </c>
    </row>
    <row r="116" spans="1:32" ht="15">
      <c r="A116" s="4" t="s">
        <v>1944</v>
      </c>
      <c r="B116" s="1">
        <v>8</v>
      </c>
      <c r="C116" s="1">
        <v>16</v>
      </c>
      <c r="D116" s="4" t="s">
        <v>1333</v>
      </c>
      <c r="E116" s="4" t="s">
        <v>1322</v>
      </c>
      <c r="F116" s="4" t="s">
        <v>824</v>
      </c>
      <c r="G116" s="4" t="s">
        <v>722</v>
      </c>
      <c r="H116" s="4" t="s">
        <v>803</v>
      </c>
      <c r="R116" s="4" t="s">
        <v>825</v>
      </c>
      <c r="S116" s="4" t="s">
        <v>1336</v>
      </c>
      <c r="T116" s="4" t="s">
        <v>826</v>
      </c>
      <c r="U116" s="4" t="s">
        <v>827</v>
      </c>
      <c r="V116" s="4" t="s">
        <v>1573</v>
      </c>
      <c r="W116" s="4" t="s">
        <v>828</v>
      </c>
      <c r="X116" s="4" t="s">
        <v>829</v>
      </c>
      <c r="Y116" s="4" t="s">
        <v>830</v>
      </c>
      <c r="Z116" s="7" t="s">
        <v>831</v>
      </c>
      <c r="AB116" s="2">
        <v>108</v>
      </c>
      <c r="AD116" s="8" t="str">
        <f t="shared" si="5"/>
        <v>PR/C.4(1971)1092</v>
      </c>
      <c r="AE116" s="8" t="str">
        <f t="shared" si="4"/>
        <v>P.Guazzoni.1971</v>
      </c>
      <c r="AF116" s="3" t="str">
        <f>IF(COUNTIF(EXFOR!G$26:G$40,"*"&amp;AD116&amp;"*")&gt;0,"○",IF(COUNTIF(EXFOR!J$26:J$40,"*"&amp;W116&amp;"*"&amp;V116)&gt;0,"△","×"))</f>
        <v>○</v>
      </c>
    </row>
    <row r="117" spans="1:32" ht="15">
      <c r="A117" s="4" t="s">
        <v>1944</v>
      </c>
      <c r="B117" s="1">
        <v>8</v>
      </c>
      <c r="C117" s="1">
        <v>16</v>
      </c>
      <c r="D117" s="4" t="s">
        <v>1333</v>
      </c>
      <c r="E117" s="4" t="s">
        <v>1322</v>
      </c>
      <c r="F117" s="4" t="s">
        <v>832</v>
      </c>
      <c r="G117" s="4" t="s">
        <v>833</v>
      </c>
      <c r="H117" s="4" t="s">
        <v>1560</v>
      </c>
      <c r="R117" s="4" t="s">
        <v>834</v>
      </c>
      <c r="S117" s="4" t="s">
        <v>1352</v>
      </c>
      <c r="T117" s="4" t="s">
        <v>835</v>
      </c>
      <c r="U117" s="4" t="s">
        <v>836</v>
      </c>
      <c r="V117" s="4" t="s">
        <v>1573</v>
      </c>
      <c r="W117" s="4" t="s">
        <v>837</v>
      </c>
      <c r="X117" s="4" t="s">
        <v>838</v>
      </c>
      <c r="Y117" s="4" t="s">
        <v>839</v>
      </c>
      <c r="Z117" s="4" t="s">
        <v>840</v>
      </c>
      <c r="AB117" s="2">
        <v>109</v>
      </c>
      <c r="AD117" s="8" t="str">
        <f t="shared" si="5"/>
        <v>NP/A.163(1971)378</v>
      </c>
      <c r="AE117" s="8" t="str">
        <f t="shared" si="4"/>
        <v>S.N.Bunker.1971</v>
      </c>
      <c r="AF117" s="3" t="str">
        <f>IF(COUNTIF(EXFOR!G$26:G$40,"*"&amp;AD117&amp;"*")&gt;0,"○",IF(COUNTIF(EXFOR!J$26:J$40,"*"&amp;W117&amp;"*"&amp;V117)&gt;0,"△","×"))</f>
        <v>×</v>
      </c>
    </row>
    <row r="118" spans="1:32" ht="15">
      <c r="A118" s="4" t="s">
        <v>1944</v>
      </c>
      <c r="B118" s="1">
        <v>8</v>
      </c>
      <c r="C118" s="1">
        <v>16</v>
      </c>
      <c r="D118" s="4" t="s">
        <v>1333</v>
      </c>
      <c r="E118" s="4" t="s">
        <v>1322</v>
      </c>
      <c r="F118" s="4" t="s">
        <v>841</v>
      </c>
      <c r="H118" s="4" t="s">
        <v>1560</v>
      </c>
      <c r="R118" s="4" t="s">
        <v>842</v>
      </c>
      <c r="S118" s="4" t="s">
        <v>1787</v>
      </c>
      <c r="T118" s="4" t="s">
        <v>1886</v>
      </c>
      <c r="U118" s="4" t="s">
        <v>843</v>
      </c>
      <c r="V118" s="4" t="s">
        <v>844</v>
      </c>
      <c r="W118" s="4" t="s">
        <v>845</v>
      </c>
      <c r="X118" s="4" t="s">
        <v>846</v>
      </c>
      <c r="Y118" s="4" t="s">
        <v>847</v>
      </c>
      <c r="AB118" s="2">
        <v>110</v>
      </c>
      <c r="AD118" s="8" t="str">
        <f t="shared" si="5"/>
        <v>YF.11(1970)711</v>
      </c>
      <c r="AE118" s="8" t="str">
        <f t="shared" si="4"/>
        <v>V.I.Komarov.1970</v>
      </c>
      <c r="AF118" s="3" t="str">
        <f>IF(COUNTIF(EXFOR!G$26:G$40,"*"&amp;AD118&amp;"*")&gt;0,"○",IF(COUNTIF(EXFOR!J$26:J$40,"*"&amp;W118&amp;"*"&amp;V118)&gt;0,"△","×"))</f>
        <v>×</v>
      </c>
    </row>
    <row r="119" spans="1:32" ht="15">
      <c r="A119" s="4" t="s">
        <v>1944</v>
      </c>
      <c r="B119" s="1">
        <v>8</v>
      </c>
      <c r="C119" s="1">
        <v>16</v>
      </c>
      <c r="D119" s="4" t="s">
        <v>1333</v>
      </c>
      <c r="E119" s="4" t="s">
        <v>1322</v>
      </c>
      <c r="F119" s="4" t="s">
        <v>841</v>
      </c>
      <c r="H119" s="4" t="s">
        <v>1560</v>
      </c>
      <c r="R119" s="4" t="s">
        <v>842</v>
      </c>
      <c r="S119" s="4" t="s">
        <v>848</v>
      </c>
      <c r="T119" s="4" t="s">
        <v>1886</v>
      </c>
      <c r="U119" s="4" t="s">
        <v>849</v>
      </c>
      <c r="V119" s="4" t="s">
        <v>844</v>
      </c>
      <c r="W119" s="4" t="s">
        <v>845</v>
      </c>
      <c r="X119" s="4" t="s">
        <v>846</v>
      </c>
      <c r="Y119" s="4" t="s">
        <v>847</v>
      </c>
      <c r="AB119" s="2">
        <v>111</v>
      </c>
      <c r="AD119" s="8" t="str">
        <f t="shared" si="5"/>
        <v>SNP.11(1970)399</v>
      </c>
      <c r="AE119" s="8" t="str">
        <f t="shared" si="4"/>
        <v>V.I.Komarov.1970</v>
      </c>
      <c r="AF119" s="3" t="str">
        <f>IF(COUNTIF(EXFOR!G$26:G$40,"*"&amp;AD119&amp;"*")&gt;0,"○",IF(COUNTIF(EXFOR!J$26:J$40,"*"&amp;W119&amp;"*"&amp;V119)&gt;0,"△","×"))</f>
        <v>×</v>
      </c>
    </row>
    <row r="120" spans="1:32" ht="15">
      <c r="A120" s="4" t="s">
        <v>1944</v>
      </c>
      <c r="B120" s="1">
        <v>8</v>
      </c>
      <c r="C120" s="1">
        <v>16</v>
      </c>
      <c r="D120" s="4" t="s">
        <v>1333</v>
      </c>
      <c r="E120" s="4" t="s">
        <v>1322</v>
      </c>
      <c r="F120" s="4" t="s">
        <v>850</v>
      </c>
      <c r="H120" s="4" t="s">
        <v>806</v>
      </c>
      <c r="R120" s="4" t="s">
        <v>851</v>
      </c>
      <c r="S120" s="4" t="s">
        <v>1352</v>
      </c>
      <c r="T120" s="4" t="s">
        <v>852</v>
      </c>
      <c r="U120" s="4" t="s">
        <v>853</v>
      </c>
      <c r="V120" s="4" t="s">
        <v>854</v>
      </c>
      <c r="W120" s="4" t="s">
        <v>855</v>
      </c>
      <c r="X120" s="4" t="s">
        <v>856</v>
      </c>
      <c r="Y120" s="4" t="s">
        <v>857</v>
      </c>
      <c r="Z120" s="4" t="s">
        <v>858</v>
      </c>
      <c r="AB120" s="2">
        <v>112</v>
      </c>
      <c r="AD120" s="8" t="str">
        <f t="shared" si="5"/>
        <v>NP/A.126(1969)562</v>
      </c>
      <c r="AE120" s="8" t="str">
        <f t="shared" si="4"/>
        <v>G.Gambarini.1969</v>
      </c>
      <c r="AF120" s="3" t="str">
        <f>IF(COUNTIF(EXFOR!G$26:G$40,"*"&amp;AD120&amp;"*")&gt;0,"○",IF(COUNTIF(EXFOR!J$26:J$40,"*"&amp;W120&amp;"*"&amp;V120)&gt;0,"△","×"))</f>
        <v>×</v>
      </c>
    </row>
    <row r="121" spans="1:32" ht="15">
      <c r="A121" s="4" t="s">
        <v>1944</v>
      </c>
      <c r="B121" s="1">
        <v>8</v>
      </c>
      <c r="C121" s="1">
        <v>16</v>
      </c>
      <c r="D121" s="4" t="s">
        <v>1333</v>
      </c>
      <c r="E121" s="4" t="s">
        <v>1322</v>
      </c>
      <c r="F121" s="4" t="s">
        <v>850</v>
      </c>
      <c r="H121" s="4" t="s">
        <v>806</v>
      </c>
      <c r="R121" s="4" t="s">
        <v>859</v>
      </c>
      <c r="S121" s="4" t="s">
        <v>860</v>
      </c>
      <c r="T121" s="4" t="s">
        <v>861</v>
      </c>
      <c r="U121" s="4" t="s">
        <v>862</v>
      </c>
      <c r="V121" s="4" t="s">
        <v>863</v>
      </c>
      <c r="W121" s="4" t="s">
        <v>864</v>
      </c>
      <c r="X121" s="4" t="s">
        <v>865</v>
      </c>
      <c r="Y121" s="4" t="s">
        <v>866</v>
      </c>
      <c r="AB121" s="2">
        <v>113</v>
      </c>
      <c r="AD121" s="8" t="str">
        <f t="shared" si="5"/>
        <v>NCS.5(1967)1252</v>
      </c>
      <c r="AE121" s="8" t="str">
        <f t="shared" si="4"/>
        <v>E.Acerbi.1967</v>
      </c>
      <c r="AF121" s="3" t="str">
        <f>IF(COUNTIF(EXFOR!G$26:G$40,"*"&amp;AD121&amp;"*")&gt;0,"○",IF(COUNTIF(EXFOR!J$26:J$40,"*"&amp;W121&amp;"*"&amp;V121)&gt;0,"△","×"))</f>
        <v>×</v>
      </c>
    </row>
    <row r="122" spans="30:31" ht="15">
      <c r="AD122" s="8" t="str">
        <f t="shared" si="5"/>
        <v>.</v>
      </c>
      <c r="AE122" s="8" t="str">
        <f t="shared" si="4"/>
        <v>.</v>
      </c>
    </row>
    <row r="123" spans="1:32" ht="15">
      <c r="A123" s="4" t="s">
        <v>867</v>
      </c>
      <c r="B123" s="1">
        <v>8</v>
      </c>
      <c r="C123" s="1">
        <v>16</v>
      </c>
      <c r="D123" s="4" t="s">
        <v>1322</v>
      </c>
      <c r="E123" s="4" t="s">
        <v>1323</v>
      </c>
      <c r="F123" s="4" t="s">
        <v>1360</v>
      </c>
      <c r="J123" s="4" t="s">
        <v>1334</v>
      </c>
      <c r="R123" s="4" t="s">
        <v>868</v>
      </c>
      <c r="S123" s="4" t="s">
        <v>869</v>
      </c>
      <c r="T123" s="4" t="s">
        <v>1388</v>
      </c>
      <c r="U123" s="4" t="s">
        <v>1684</v>
      </c>
      <c r="V123" s="4" t="s">
        <v>1593</v>
      </c>
      <c r="W123" s="4" t="s">
        <v>870</v>
      </c>
      <c r="X123" s="4" t="s">
        <v>871</v>
      </c>
      <c r="Y123" s="4" t="s">
        <v>872</v>
      </c>
      <c r="Z123" s="7" t="s">
        <v>873</v>
      </c>
      <c r="AB123" s="2">
        <v>114</v>
      </c>
      <c r="AD123" s="8" t="str">
        <f t="shared" si="5"/>
        <v>EPJ/AS.27(2006)75</v>
      </c>
      <c r="AE123" s="8" t="str">
        <f t="shared" si="4"/>
        <v>P.Mohr.2006</v>
      </c>
      <c r="AF123" s="3" t="str">
        <f>IF(COUNTIF(EXFOR!G$42:G$45,"*"&amp;AD123&amp;"*")&gt;0,"○",IF(COUNTIF(EXFOR!J$42:J$45,"*"&amp;W123&amp;"*"&amp;V123)&gt;0,"△","×"))</f>
        <v>×</v>
      </c>
    </row>
    <row r="124" spans="1:32" ht="15">
      <c r="A124" s="4" t="s">
        <v>867</v>
      </c>
      <c r="B124" s="1">
        <v>8</v>
      </c>
      <c r="C124" s="1">
        <v>16</v>
      </c>
      <c r="D124" s="4" t="s">
        <v>1322</v>
      </c>
      <c r="E124" s="4" t="s">
        <v>1323</v>
      </c>
      <c r="F124" s="4" t="s">
        <v>1631</v>
      </c>
      <c r="G124" s="4" t="s">
        <v>874</v>
      </c>
      <c r="I124" s="4" t="s">
        <v>1325</v>
      </c>
      <c r="J124" s="4" t="s">
        <v>1325</v>
      </c>
      <c r="R124" s="4" t="s">
        <v>875</v>
      </c>
      <c r="S124" s="4" t="s">
        <v>1336</v>
      </c>
      <c r="T124" s="4" t="s">
        <v>876</v>
      </c>
      <c r="U124" s="4" t="s">
        <v>877</v>
      </c>
      <c r="V124" s="4" t="s">
        <v>1603</v>
      </c>
      <c r="W124" s="4" t="s">
        <v>870</v>
      </c>
      <c r="X124" s="4" t="s">
        <v>870</v>
      </c>
      <c r="Y124" s="4" t="s">
        <v>878</v>
      </c>
      <c r="Z124" s="7" t="s">
        <v>879</v>
      </c>
      <c r="AB124" s="2">
        <v>115</v>
      </c>
      <c r="AD124" s="8" t="str">
        <f t="shared" si="5"/>
        <v>PR/C.72(2005)035803</v>
      </c>
      <c r="AE124" s="8" t="str">
        <f t="shared" si="4"/>
        <v>P.Mohr.2005</v>
      </c>
      <c r="AF124" s="3" t="str">
        <f>IF(COUNTIF(EXFOR!G$42:G$45,"*"&amp;AD124&amp;"*")&gt;0,"○",IF(COUNTIF(EXFOR!J$42:J$45,"*"&amp;W124&amp;"*"&amp;V124)&gt;0,"△","×"))</f>
        <v>×</v>
      </c>
    </row>
    <row r="125" spans="1:32" ht="15">
      <c r="A125" s="4" t="s">
        <v>867</v>
      </c>
      <c r="B125" s="1">
        <v>8</v>
      </c>
      <c r="C125" s="1">
        <v>16</v>
      </c>
      <c r="D125" s="4" t="s">
        <v>1322</v>
      </c>
      <c r="E125" s="4" t="s">
        <v>1323</v>
      </c>
      <c r="F125" s="4" t="s">
        <v>1454</v>
      </c>
      <c r="G125" s="4" t="s">
        <v>880</v>
      </c>
      <c r="L125" s="4" t="s">
        <v>1408</v>
      </c>
      <c r="R125" s="4" t="s">
        <v>881</v>
      </c>
      <c r="S125" s="4" t="s">
        <v>882</v>
      </c>
      <c r="T125" s="4" t="s">
        <v>883</v>
      </c>
      <c r="U125" s="4" t="s">
        <v>884</v>
      </c>
      <c r="V125" s="4" t="s">
        <v>1381</v>
      </c>
      <c r="W125" s="4" t="s">
        <v>885</v>
      </c>
      <c r="X125" s="4" t="s">
        <v>886</v>
      </c>
      <c r="Y125" s="4" t="s">
        <v>887</v>
      </c>
      <c r="AB125" s="2">
        <v>116</v>
      </c>
      <c r="AD125" s="8" t="str">
        <f t="shared" si="5"/>
        <v>Proc.9th Intern.Symposium on Capture Gamma-Ray Spectroscopy and Related Topics, Budapest, Hungary, October 1996, G.L.Molnar, T.Belgya, Zs.Revay, Eds..2(1997)565</v>
      </c>
      <c r="AE125" s="8" t="str">
        <f t="shared" si="4"/>
        <v>A.Mayer.1997</v>
      </c>
      <c r="AF125" s="3" t="str">
        <f>IF(COUNTIF(EXFOR!G$42:G$45,"*"&amp;AD125&amp;"*")&gt;0,"○",IF(COUNTIF(EXFOR!J$42:J$45,"*"&amp;W125&amp;"*"&amp;V125)&gt;0,"△","×"))</f>
        <v>×</v>
      </c>
    </row>
    <row r="126" spans="1:32" ht="15">
      <c r="A126" s="4" t="s">
        <v>867</v>
      </c>
      <c r="B126" s="1">
        <v>8</v>
      </c>
      <c r="C126" s="1">
        <v>16</v>
      </c>
      <c r="D126" s="4" t="s">
        <v>1322</v>
      </c>
      <c r="E126" s="4" t="s">
        <v>1323</v>
      </c>
      <c r="F126" s="4" t="s">
        <v>1324</v>
      </c>
      <c r="R126" s="4" t="s">
        <v>1386</v>
      </c>
      <c r="S126" s="4" t="s">
        <v>1387</v>
      </c>
      <c r="T126" s="4" t="s">
        <v>1388</v>
      </c>
      <c r="U126" s="4" t="s">
        <v>1389</v>
      </c>
      <c r="V126" s="4" t="s">
        <v>1390</v>
      </c>
      <c r="W126" s="4" t="s">
        <v>1391</v>
      </c>
      <c r="X126" s="4" t="s">
        <v>1391</v>
      </c>
      <c r="Y126" s="4" t="s">
        <v>1392</v>
      </c>
      <c r="Z126" s="7" t="s">
        <v>1393</v>
      </c>
      <c r="AB126" s="2">
        <v>117</v>
      </c>
      <c r="AD126" s="8" t="str">
        <f t="shared" si="5"/>
        <v>APP/B.27(1996)231</v>
      </c>
      <c r="AE126" s="8" t="str">
        <f t="shared" si="4"/>
        <v>H.Rebel.1996</v>
      </c>
      <c r="AF126" s="3" t="str">
        <f>IF(COUNTIF(EXFOR!G$42:G$45,"*"&amp;AD126&amp;"*")&gt;0,"○",IF(COUNTIF(EXFOR!J$42:J$45,"*"&amp;W126&amp;"*"&amp;V126)&gt;0,"△","×"))</f>
        <v>×</v>
      </c>
    </row>
    <row r="127" spans="1:32" ht="15">
      <c r="A127" s="4" t="s">
        <v>867</v>
      </c>
      <c r="B127" s="1">
        <v>8</v>
      </c>
      <c r="C127" s="1">
        <v>16</v>
      </c>
      <c r="D127" s="4" t="s">
        <v>1322</v>
      </c>
      <c r="E127" s="4" t="s">
        <v>1323</v>
      </c>
      <c r="F127" s="4" t="s">
        <v>1631</v>
      </c>
      <c r="G127" s="4" t="s">
        <v>1872</v>
      </c>
      <c r="H127" s="4" t="s">
        <v>1325</v>
      </c>
      <c r="I127" s="4" t="s">
        <v>1325</v>
      </c>
      <c r="J127" s="4" t="s">
        <v>1396</v>
      </c>
      <c r="R127" s="4" t="s">
        <v>888</v>
      </c>
      <c r="S127" s="4" t="s">
        <v>1327</v>
      </c>
      <c r="T127" s="4" t="s">
        <v>889</v>
      </c>
      <c r="U127" s="4" t="s">
        <v>890</v>
      </c>
      <c r="V127" s="4" t="s">
        <v>1355</v>
      </c>
      <c r="W127" s="4" t="s">
        <v>891</v>
      </c>
      <c r="X127" s="4" t="s">
        <v>892</v>
      </c>
      <c r="Y127" s="4" t="s">
        <v>893</v>
      </c>
      <c r="Z127" s="7" t="s">
        <v>894</v>
      </c>
      <c r="AB127" s="2">
        <v>118</v>
      </c>
      <c r="AD127" s="8" t="str">
        <f t="shared" si="5"/>
        <v>AJ.324(1988)953</v>
      </c>
      <c r="AE127" s="8" t="str">
        <f t="shared" si="4"/>
        <v>L.Buchmann.1988</v>
      </c>
      <c r="AF127" s="3" t="str">
        <f>IF(COUNTIF(EXFOR!G$42:G$45,"*"&amp;AD127&amp;"*")&gt;0,"○",IF(COUNTIF(EXFOR!J$42:J$45,"*"&amp;W127&amp;"*"&amp;V127)&gt;0,"△","×"))</f>
        <v>×</v>
      </c>
    </row>
    <row r="128" spans="1:32" ht="15">
      <c r="A128" s="4" t="s">
        <v>867</v>
      </c>
      <c r="B128" s="1">
        <v>8</v>
      </c>
      <c r="C128" s="1">
        <v>16</v>
      </c>
      <c r="D128" s="4" t="s">
        <v>1322</v>
      </c>
      <c r="E128" s="4" t="s">
        <v>1323</v>
      </c>
      <c r="G128" s="4" t="s">
        <v>1588</v>
      </c>
      <c r="H128" s="4" t="s">
        <v>895</v>
      </c>
      <c r="I128" s="4" t="s">
        <v>1334</v>
      </c>
      <c r="R128" s="4" t="s">
        <v>896</v>
      </c>
      <c r="S128" s="4" t="s">
        <v>1336</v>
      </c>
      <c r="T128" s="4" t="s">
        <v>1751</v>
      </c>
      <c r="U128" s="4" t="s">
        <v>897</v>
      </c>
      <c r="V128" s="4" t="s">
        <v>1355</v>
      </c>
      <c r="W128" s="4" t="s">
        <v>1700</v>
      </c>
      <c r="X128" s="4" t="s">
        <v>898</v>
      </c>
      <c r="Y128" s="4" t="s">
        <v>899</v>
      </c>
      <c r="Z128" s="7" t="s">
        <v>900</v>
      </c>
      <c r="AB128" s="2">
        <v>119</v>
      </c>
      <c r="AD128" s="8" t="str">
        <f t="shared" si="5"/>
        <v>PR/C.38(1988)2463</v>
      </c>
      <c r="AE128" s="8" t="str">
        <f t="shared" si="4"/>
        <v>D.Baye.1988</v>
      </c>
      <c r="AF128" s="3" t="str">
        <f>IF(COUNTIF(EXFOR!G$42:G$45,"*"&amp;AD128&amp;"*")&gt;0,"○",IF(COUNTIF(EXFOR!J$42:J$45,"*"&amp;W128&amp;"*"&amp;V128)&gt;0,"△","×"))</f>
        <v>×</v>
      </c>
    </row>
    <row r="129" spans="1:32" ht="15">
      <c r="A129" s="4" t="s">
        <v>867</v>
      </c>
      <c r="B129" s="1">
        <v>8</v>
      </c>
      <c r="C129" s="1">
        <v>16</v>
      </c>
      <c r="D129" s="4" t="s">
        <v>1322</v>
      </c>
      <c r="E129" s="4" t="s">
        <v>1323</v>
      </c>
      <c r="F129" s="4" t="s">
        <v>1855</v>
      </c>
      <c r="G129" s="4" t="s">
        <v>1580</v>
      </c>
      <c r="H129" s="4" t="s">
        <v>794</v>
      </c>
      <c r="R129" s="4" t="s">
        <v>901</v>
      </c>
      <c r="S129" s="4" t="s">
        <v>1336</v>
      </c>
      <c r="T129" s="4" t="s">
        <v>1795</v>
      </c>
      <c r="U129" s="4" t="s">
        <v>902</v>
      </c>
      <c r="V129" s="4" t="s">
        <v>1401</v>
      </c>
      <c r="W129" s="4" t="s">
        <v>903</v>
      </c>
      <c r="X129" s="4" t="s">
        <v>904</v>
      </c>
      <c r="Y129" s="4" t="s">
        <v>905</v>
      </c>
      <c r="Z129" s="7" t="s">
        <v>906</v>
      </c>
      <c r="AB129" s="2">
        <v>120</v>
      </c>
      <c r="AD129" s="8" t="str">
        <f t="shared" si="5"/>
        <v>PR/C.35(1987)1961</v>
      </c>
      <c r="AE129" s="8" t="str">
        <f t="shared" si="4"/>
        <v>F.Michel.1987</v>
      </c>
      <c r="AF129" s="3" t="str">
        <f>IF(COUNTIF(EXFOR!G$42:G$45,"*"&amp;AD129&amp;"*")&gt;0,"○",IF(COUNTIF(EXFOR!J$42:J$45,"*"&amp;W129&amp;"*"&amp;V129)&gt;0,"△","×"))</f>
        <v>×</v>
      </c>
    </row>
    <row r="130" spans="1:32" ht="15">
      <c r="A130" s="4" t="s">
        <v>867</v>
      </c>
      <c r="B130" s="1">
        <v>8</v>
      </c>
      <c r="C130" s="1">
        <v>16</v>
      </c>
      <c r="D130" s="4" t="s">
        <v>1322</v>
      </c>
      <c r="E130" s="4" t="s">
        <v>1323</v>
      </c>
      <c r="F130" s="4" t="s">
        <v>907</v>
      </c>
      <c r="G130" s="4" t="s">
        <v>908</v>
      </c>
      <c r="H130" s="4" t="s">
        <v>1560</v>
      </c>
      <c r="I130" s="4" t="s">
        <v>1880</v>
      </c>
      <c r="R130" s="4" t="s">
        <v>909</v>
      </c>
      <c r="S130" s="4" t="s">
        <v>1336</v>
      </c>
      <c r="T130" s="4" t="s">
        <v>910</v>
      </c>
      <c r="U130" s="4" t="s">
        <v>911</v>
      </c>
      <c r="V130" s="4" t="s">
        <v>1401</v>
      </c>
      <c r="W130" s="4" t="s">
        <v>912</v>
      </c>
      <c r="X130" s="4" t="s">
        <v>913</v>
      </c>
      <c r="Y130" s="4" t="s">
        <v>914</v>
      </c>
      <c r="Z130" s="7" t="s">
        <v>915</v>
      </c>
      <c r="AB130" s="2">
        <v>121</v>
      </c>
      <c r="AD130" s="8" t="str">
        <f t="shared" si="5"/>
        <v>PR/C.36(1987)892</v>
      </c>
      <c r="AE130" s="8" t="str">
        <f t="shared" si="4"/>
        <v>K.H.Hahn.1987</v>
      </c>
      <c r="AF130" s="3" t="str">
        <f>IF(COUNTIF(EXFOR!G$42:G$45,"*"&amp;AD130&amp;"*")&gt;0,"○",IF(COUNTIF(EXFOR!J$42:J$45,"*"&amp;W130&amp;"*"&amp;V130)&gt;0,"△","×"))</f>
        <v>○</v>
      </c>
    </row>
    <row r="131" spans="1:32" ht="15">
      <c r="A131" s="4" t="s">
        <v>867</v>
      </c>
      <c r="B131" s="1">
        <v>8</v>
      </c>
      <c r="C131" s="1">
        <v>16</v>
      </c>
      <c r="D131" s="4" t="s">
        <v>1322</v>
      </c>
      <c r="E131" s="4" t="s">
        <v>1323</v>
      </c>
      <c r="G131" s="4" t="s">
        <v>916</v>
      </c>
      <c r="H131" s="4" t="s">
        <v>1325</v>
      </c>
      <c r="I131" s="4" t="s">
        <v>1325</v>
      </c>
      <c r="R131" s="4" t="s">
        <v>917</v>
      </c>
      <c r="S131" s="4" t="s">
        <v>1352</v>
      </c>
      <c r="T131" s="4" t="s">
        <v>918</v>
      </c>
      <c r="U131" s="4" t="s">
        <v>919</v>
      </c>
      <c r="V131" s="4" t="s">
        <v>1812</v>
      </c>
      <c r="W131" s="4" t="s">
        <v>1707</v>
      </c>
      <c r="X131" s="4" t="s">
        <v>1708</v>
      </c>
      <c r="Y131" s="4" t="s">
        <v>920</v>
      </c>
      <c r="Z131" s="4" t="s">
        <v>921</v>
      </c>
      <c r="AB131" s="2">
        <v>122</v>
      </c>
      <c r="AD131" s="8" t="str">
        <f aca="true" t="shared" si="6" ref="AD131:AD162">S131&amp;"."&amp;IF(IF(T131="","",T131)&amp;IF(V131="",",","("&amp;V131&amp;")")&amp;IF(U131="","",U131)=",","",IF(T131="","",T131)&amp;IF(V131="",",","("&amp;V131&amp;")")&amp;IF(U131="","",U131))</f>
        <v>NP/A.459(1986)374</v>
      </c>
      <c r="AE131" s="8" t="str">
        <f aca="true" t="shared" si="7" ref="AE131:AE194">W131&amp;"."&amp;V131</f>
        <v>P.Descouvemont.1986</v>
      </c>
      <c r="AF131" s="3" t="str">
        <f>IF(COUNTIF(EXFOR!G$42:G$45,"*"&amp;AD131&amp;"*")&gt;0,"○",IF(COUNTIF(EXFOR!J$42:J$45,"*"&amp;W131&amp;"*"&amp;V131)&gt;0,"△","×"))</f>
        <v>×</v>
      </c>
    </row>
    <row r="132" spans="1:32" ht="15">
      <c r="A132" s="4" t="s">
        <v>867</v>
      </c>
      <c r="B132" s="1">
        <v>8</v>
      </c>
      <c r="C132" s="1">
        <v>16</v>
      </c>
      <c r="D132" s="4" t="s">
        <v>1322</v>
      </c>
      <c r="E132" s="4" t="s">
        <v>1323</v>
      </c>
      <c r="F132" s="4" t="s">
        <v>1324</v>
      </c>
      <c r="H132" s="4" t="s">
        <v>1325</v>
      </c>
      <c r="R132" s="4" t="s">
        <v>1832</v>
      </c>
      <c r="S132" s="4" t="s">
        <v>1787</v>
      </c>
      <c r="T132" s="4" t="s">
        <v>1833</v>
      </c>
      <c r="U132" s="4" t="s">
        <v>1834</v>
      </c>
      <c r="V132" s="4" t="s">
        <v>1821</v>
      </c>
      <c r="W132" s="4" t="s">
        <v>1835</v>
      </c>
      <c r="X132" s="4" t="s">
        <v>1835</v>
      </c>
      <c r="Y132" s="4" t="s">
        <v>1836</v>
      </c>
      <c r="AB132" s="2">
        <v>123</v>
      </c>
      <c r="AD132" s="8" t="str">
        <f t="shared" si="6"/>
        <v>YF.42(1985)145</v>
      </c>
      <c r="AE132" s="8" t="str">
        <f t="shared" si="7"/>
        <v>G.I.Chitanava.1985</v>
      </c>
      <c r="AF132" s="3" t="str">
        <f>IF(COUNTIF(EXFOR!G$42:G$45,"*"&amp;AD132&amp;"*")&gt;0,"○",IF(COUNTIF(EXFOR!J$42:J$45,"*"&amp;W132&amp;"*"&amp;V132)&gt;0,"△","×"))</f>
        <v>×</v>
      </c>
    </row>
    <row r="133" spans="1:32" ht="15">
      <c r="A133" s="4" t="s">
        <v>867</v>
      </c>
      <c r="B133" s="1">
        <v>8</v>
      </c>
      <c r="C133" s="1">
        <v>16</v>
      </c>
      <c r="D133" s="4" t="s">
        <v>1322</v>
      </c>
      <c r="E133" s="4" t="s">
        <v>1323</v>
      </c>
      <c r="F133" s="4" t="s">
        <v>922</v>
      </c>
      <c r="G133" s="4" t="s">
        <v>1599</v>
      </c>
      <c r="H133" s="4" t="s">
        <v>794</v>
      </c>
      <c r="I133" s="4" t="s">
        <v>1325</v>
      </c>
      <c r="R133" s="4" t="s">
        <v>923</v>
      </c>
      <c r="S133" s="4" t="s">
        <v>1345</v>
      </c>
      <c r="T133" s="4" t="s">
        <v>924</v>
      </c>
      <c r="U133" s="4" t="s">
        <v>1537</v>
      </c>
      <c r="V133" s="4" t="s">
        <v>1840</v>
      </c>
      <c r="W133" s="4" t="s">
        <v>925</v>
      </c>
      <c r="X133" s="4" t="s">
        <v>925</v>
      </c>
      <c r="Y133" s="4" t="s">
        <v>926</v>
      </c>
      <c r="Z133" s="7" t="s">
        <v>927</v>
      </c>
      <c r="AB133" s="2">
        <v>124</v>
      </c>
      <c r="AD133" s="8" t="str">
        <f t="shared" si="6"/>
        <v>ZP/A.317(1984)325</v>
      </c>
      <c r="AE133" s="8" t="str">
        <f t="shared" si="7"/>
        <v>K.Langanke.1984</v>
      </c>
      <c r="AF133" s="3" t="str">
        <f>IF(COUNTIF(EXFOR!G$42:G$45,"*"&amp;AD133&amp;"*")&gt;0,"○",IF(COUNTIF(EXFOR!J$42:J$45,"*"&amp;W133&amp;"*"&amp;V133)&gt;0,"△","×"))</f>
        <v>×</v>
      </c>
    </row>
    <row r="134" spans="1:32" ht="15">
      <c r="A134" s="4" t="s">
        <v>867</v>
      </c>
      <c r="B134" s="1">
        <v>8</v>
      </c>
      <c r="C134" s="1">
        <v>16</v>
      </c>
      <c r="D134" s="4" t="s">
        <v>1322</v>
      </c>
      <c r="E134" s="4" t="s">
        <v>1323</v>
      </c>
      <c r="F134" s="4" t="s">
        <v>922</v>
      </c>
      <c r="G134" s="4" t="s">
        <v>1599</v>
      </c>
      <c r="H134" s="4" t="s">
        <v>1325</v>
      </c>
      <c r="I134" s="4" t="s">
        <v>1396</v>
      </c>
      <c r="R134" s="4" t="s">
        <v>928</v>
      </c>
      <c r="S134" s="4" t="s">
        <v>1548</v>
      </c>
      <c r="T134" s="4" t="s">
        <v>929</v>
      </c>
      <c r="U134" s="4" t="s">
        <v>930</v>
      </c>
      <c r="V134" s="4" t="s">
        <v>931</v>
      </c>
      <c r="W134" s="4" t="s">
        <v>925</v>
      </c>
      <c r="X134" s="4" t="s">
        <v>925</v>
      </c>
      <c r="Y134" s="4" t="s">
        <v>932</v>
      </c>
      <c r="Z134" s="4" t="s">
        <v>933</v>
      </c>
      <c r="AB134" s="2">
        <v>125</v>
      </c>
      <c r="AD134" s="8" t="str">
        <f t="shared" si="6"/>
        <v>PL/B.131(1983)21</v>
      </c>
      <c r="AE134" s="8" t="str">
        <f t="shared" si="7"/>
        <v>K.Langanke.1983</v>
      </c>
      <c r="AF134" s="3" t="str">
        <f>IF(COUNTIF(EXFOR!G$42:G$45,"*"&amp;AD134&amp;"*")&gt;0,"○",IF(COUNTIF(EXFOR!J$42:J$45,"*"&amp;W134&amp;"*"&amp;V134)&gt;0,"△","×"))</f>
        <v>×</v>
      </c>
    </row>
    <row r="135" spans="1:32" ht="15">
      <c r="A135" s="4" t="s">
        <v>867</v>
      </c>
      <c r="B135" s="1">
        <v>8</v>
      </c>
      <c r="C135" s="1">
        <v>16</v>
      </c>
      <c r="D135" s="4" t="s">
        <v>1322</v>
      </c>
      <c r="E135" s="4" t="s">
        <v>1323</v>
      </c>
      <c r="F135" s="4" t="s">
        <v>934</v>
      </c>
      <c r="G135" s="4" t="s">
        <v>935</v>
      </c>
      <c r="H135" s="4" t="s">
        <v>936</v>
      </c>
      <c r="R135" s="4" t="s">
        <v>937</v>
      </c>
      <c r="S135" s="4" t="s">
        <v>1352</v>
      </c>
      <c r="T135" s="4" t="s">
        <v>938</v>
      </c>
      <c r="U135" s="4" t="s">
        <v>1439</v>
      </c>
      <c r="V135" s="4" t="s">
        <v>931</v>
      </c>
      <c r="W135" s="4" t="s">
        <v>939</v>
      </c>
      <c r="X135" s="4" t="s">
        <v>940</v>
      </c>
      <c r="Y135" s="4" t="s">
        <v>941</v>
      </c>
      <c r="Z135" s="4" t="s">
        <v>942</v>
      </c>
      <c r="AB135" s="2">
        <v>126</v>
      </c>
      <c r="AD135" s="8" t="str">
        <f t="shared" si="6"/>
        <v>NP/A.394(1983)1</v>
      </c>
      <c r="AE135" s="8" t="str">
        <f t="shared" si="7"/>
        <v>L.K.Fifield.1983</v>
      </c>
      <c r="AF135" s="3" t="str">
        <f>IF(COUNTIF(EXFOR!G$42:G$45,"*"&amp;AD135&amp;"*")&gt;0,"○",IF(COUNTIF(EXFOR!J$42:J$45,"*"&amp;W135&amp;"*"&amp;V135)&gt;0,"△","×"))</f>
        <v>×</v>
      </c>
    </row>
    <row r="136" spans="1:32" ht="15">
      <c r="A136" s="4" t="s">
        <v>867</v>
      </c>
      <c r="B136" s="1">
        <v>8</v>
      </c>
      <c r="C136" s="1">
        <v>16</v>
      </c>
      <c r="D136" s="4" t="s">
        <v>1322</v>
      </c>
      <c r="E136" s="4" t="s">
        <v>1323</v>
      </c>
      <c r="F136" s="4" t="s">
        <v>1598</v>
      </c>
      <c r="G136" s="4" t="s">
        <v>943</v>
      </c>
      <c r="H136" s="4" t="s">
        <v>794</v>
      </c>
      <c r="R136" s="4" t="s">
        <v>944</v>
      </c>
      <c r="S136" s="4" t="s">
        <v>1548</v>
      </c>
      <c r="T136" s="4" t="s">
        <v>945</v>
      </c>
      <c r="U136" s="4" t="s">
        <v>743</v>
      </c>
      <c r="V136" s="4" t="s">
        <v>931</v>
      </c>
      <c r="W136" s="4" t="s">
        <v>1707</v>
      </c>
      <c r="X136" s="4" t="s">
        <v>1708</v>
      </c>
      <c r="Y136" s="4" t="s">
        <v>946</v>
      </c>
      <c r="Z136" s="4" t="s">
        <v>947</v>
      </c>
      <c r="AB136" s="2">
        <v>127</v>
      </c>
      <c r="AD136" s="8" t="str">
        <f t="shared" si="6"/>
        <v>PL/B.127(1983)286</v>
      </c>
      <c r="AE136" s="8" t="str">
        <f t="shared" si="7"/>
        <v>P.Descouvemont.1983</v>
      </c>
      <c r="AF136" s="3" t="str">
        <f>IF(COUNTIF(EXFOR!G$42:G$45,"*"&amp;AD136&amp;"*")&gt;0,"○",IF(COUNTIF(EXFOR!J$42:J$45,"*"&amp;W136&amp;"*"&amp;V136)&gt;0,"△","×"))</f>
        <v>×</v>
      </c>
    </row>
    <row r="137" spans="1:32" ht="15">
      <c r="A137" s="4" t="s">
        <v>867</v>
      </c>
      <c r="B137" s="1">
        <v>8</v>
      </c>
      <c r="C137" s="1">
        <v>16</v>
      </c>
      <c r="D137" s="4" t="s">
        <v>1322</v>
      </c>
      <c r="E137" s="4" t="s">
        <v>1323</v>
      </c>
      <c r="F137" s="4" t="s">
        <v>1784</v>
      </c>
      <c r="G137" s="4" t="s">
        <v>948</v>
      </c>
      <c r="R137" s="4" t="s">
        <v>949</v>
      </c>
      <c r="S137" s="4" t="s">
        <v>950</v>
      </c>
      <c r="T137" s="4" t="s">
        <v>951</v>
      </c>
      <c r="U137" s="4" t="s">
        <v>1438</v>
      </c>
      <c r="V137" s="4" t="s">
        <v>931</v>
      </c>
      <c r="W137" s="4" t="s">
        <v>952</v>
      </c>
      <c r="X137" s="4" t="s">
        <v>952</v>
      </c>
      <c r="Y137" s="4" t="s">
        <v>953</v>
      </c>
      <c r="AB137" s="2">
        <v>128</v>
      </c>
      <c r="AD137" s="8" t="str">
        <f t="shared" si="6"/>
        <v>IZV.47(1983)80</v>
      </c>
      <c r="AE137" s="8" t="str">
        <f t="shared" si="7"/>
        <v>I.Chekh.1983</v>
      </c>
      <c r="AF137" s="3" t="str">
        <f>IF(COUNTIF(EXFOR!G$42:G$45,"*"&amp;AD137&amp;"*")&gt;0,"○",IF(COUNTIF(EXFOR!J$42:J$45,"*"&amp;W137&amp;"*"&amp;V137)&gt;0,"△","×"))</f>
        <v>×</v>
      </c>
    </row>
    <row r="138" spans="1:32" s="9" customFormat="1" ht="15">
      <c r="A138" s="9" t="s">
        <v>867</v>
      </c>
      <c r="B138" s="9">
        <v>8</v>
      </c>
      <c r="C138" s="9">
        <v>16</v>
      </c>
      <c r="D138" s="9" t="s">
        <v>1322</v>
      </c>
      <c r="E138" s="9" t="s">
        <v>1323</v>
      </c>
      <c r="F138" s="9" t="s">
        <v>954</v>
      </c>
      <c r="G138" s="9" t="s">
        <v>1487</v>
      </c>
      <c r="H138" s="9" t="s">
        <v>1325</v>
      </c>
      <c r="R138" s="9" t="s">
        <v>955</v>
      </c>
      <c r="S138" s="9" t="s">
        <v>1352</v>
      </c>
      <c r="T138" s="9" t="s">
        <v>956</v>
      </c>
      <c r="U138" s="9" t="s">
        <v>1429</v>
      </c>
      <c r="V138" s="9" t="s">
        <v>931</v>
      </c>
      <c r="W138" s="9" t="s">
        <v>1700</v>
      </c>
      <c r="X138" s="9" t="s">
        <v>898</v>
      </c>
      <c r="Y138" s="9" t="s">
        <v>957</v>
      </c>
      <c r="Z138" s="9" t="s">
        <v>958</v>
      </c>
      <c r="AA138" s="9" t="s">
        <v>959</v>
      </c>
      <c r="AB138" s="10">
        <v>129</v>
      </c>
      <c r="AD138" s="8" t="str">
        <f t="shared" si="6"/>
        <v>NP/A.407(1983)77</v>
      </c>
      <c r="AE138" s="8" t="str">
        <f t="shared" si="7"/>
        <v>D.Baye.1983</v>
      </c>
      <c r="AF138" s="3" t="str">
        <f>IF(COUNTIF(EXFOR!G$42:G$45,"*"&amp;AD138&amp;"*")&gt;0,"○",IF(COUNTIF(EXFOR!J$42:J$45,"*"&amp;W138&amp;"*"&amp;V138)&gt;0,"△","×"))</f>
        <v>×</v>
      </c>
    </row>
    <row r="139" spans="1:32" ht="15">
      <c r="A139" s="4" t="s">
        <v>867</v>
      </c>
      <c r="B139" s="1">
        <v>8</v>
      </c>
      <c r="C139" s="1">
        <v>16</v>
      </c>
      <c r="D139" s="4" t="s">
        <v>1322</v>
      </c>
      <c r="E139" s="4" t="s">
        <v>1323</v>
      </c>
      <c r="F139" s="4" t="s">
        <v>960</v>
      </c>
      <c r="H139" s="4" t="s">
        <v>961</v>
      </c>
      <c r="M139" s="4" t="s">
        <v>1880</v>
      </c>
      <c r="R139" s="4" t="s">
        <v>962</v>
      </c>
      <c r="S139" s="4" t="s">
        <v>1515</v>
      </c>
      <c r="T139" s="4" t="s">
        <v>963</v>
      </c>
      <c r="U139" s="4" t="s">
        <v>964</v>
      </c>
      <c r="V139" s="4" t="s">
        <v>965</v>
      </c>
      <c r="W139" s="4" t="s">
        <v>966</v>
      </c>
      <c r="X139" s="4" t="s">
        <v>967</v>
      </c>
      <c r="Y139" s="4" t="s">
        <v>968</v>
      </c>
      <c r="Z139" s="4" t="s">
        <v>969</v>
      </c>
      <c r="AB139" s="2">
        <v>131</v>
      </c>
      <c r="AD139" s="8" t="str">
        <f t="shared" si="6"/>
        <v>JP/G.6(1980)891</v>
      </c>
      <c r="AE139" s="8" t="str">
        <f t="shared" si="7"/>
        <v>M.J.Hurst.1980</v>
      </c>
      <c r="AF139" s="3" t="str">
        <f>IF(COUNTIF(EXFOR!G$42:G$45,"*"&amp;AD139&amp;"*")&gt;0,"○",IF(COUNTIF(EXFOR!J$42:J$45,"*"&amp;W139&amp;"*"&amp;V139)&gt;0,"△","×"))</f>
        <v>×</v>
      </c>
    </row>
    <row r="140" spans="1:32" ht="15">
      <c r="A140" s="4" t="s">
        <v>867</v>
      </c>
      <c r="B140" s="1">
        <v>8</v>
      </c>
      <c r="C140" s="1">
        <v>16</v>
      </c>
      <c r="D140" s="4" t="s">
        <v>1322</v>
      </c>
      <c r="E140" s="4" t="s">
        <v>1323</v>
      </c>
      <c r="F140" s="4" t="s">
        <v>935</v>
      </c>
      <c r="L140" s="4" t="s">
        <v>1408</v>
      </c>
      <c r="R140" s="4" t="s">
        <v>970</v>
      </c>
      <c r="S140" s="4" t="s">
        <v>971</v>
      </c>
      <c r="AB140" s="2">
        <v>132</v>
      </c>
      <c r="AD140" s="8" t="str">
        <f t="shared" si="6"/>
        <v>CONF Berkeley(Int Conf on Nucl Phys) Proc,P88,Fifield.</v>
      </c>
      <c r="AE140" s="8" t="str">
        <f t="shared" si="7"/>
        <v>.</v>
      </c>
      <c r="AF140" s="3" t="str">
        <f>IF(COUNTIF(EXFOR!G$42:G$45,"*"&amp;AD140&amp;"*")&gt;0,"○",IF(COUNTIF(EXFOR!J$42:J$45,"*"&amp;W140&amp;"*"&amp;V140)&gt;0,"△","×"))</f>
        <v>△</v>
      </c>
    </row>
    <row r="141" spans="1:32" ht="15">
      <c r="A141" s="4" t="s">
        <v>867</v>
      </c>
      <c r="B141" s="1">
        <v>8</v>
      </c>
      <c r="C141" s="1">
        <v>16</v>
      </c>
      <c r="D141" s="4" t="s">
        <v>1322</v>
      </c>
      <c r="E141" s="4" t="s">
        <v>1323</v>
      </c>
      <c r="F141" s="4" t="s">
        <v>1588</v>
      </c>
      <c r="G141" s="4" t="s">
        <v>972</v>
      </c>
      <c r="H141" s="4" t="s">
        <v>973</v>
      </c>
      <c r="R141" s="4" t="s">
        <v>974</v>
      </c>
      <c r="S141" s="4" t="s">
        <v>1352</v>
      </c>
      <c r="T141" s="4" t="s">
        <v>975</v>
      </c>
      <c r="U141" s="4" t="s">
        <v>976</v>
      </c>
      <c r="V141" s="4" t="s">
        <v>965</v>
      </c>
      <c r="W141" s="4" t="s">
        <v>939</v>
      </c>
      <c r="X141" s="4" t="s">
        <v>977</v>
      </c>
      <c r="Y141" s="4" t="s">
        <v>978</v>
      </c>
      <c r="Z141" s="4" t="s">
        <v>979</v>
      </c>
      <c r="AB141" s="2">
        <v>133</v>
      </c>
      <c r="AD141" s="8" t="str">
        <f t="shared" si="6"/>
        <v>NP/A.334(1980)109</v>
      </c>
      <c r="AE141" s="8" t="str">
        <f t="shared" si="7"/>
        <v>L.K.Fifield.1980</v>
      </c>
      <c r="AF141" s="3" t="str">
        <f>IF(COUNTIF(EXFOR!G$42:G$45,"*"&amp;AD141&amp;"*")&gt;0,"○",IF(COUNTIF(EXFOR!J$42:J$45,"*"&amp;W141&amp;"*"&amp;V141)&gt;0,"△","×"))</f>
        <v>×</v>
      </c>
    </row>
    <row r="142" spans="1:32" ht="15">
      <c r="A142" s="4" t="s">
        <v>867</v>
      </c>
      <c r="B142" s="1">
        <v>8</v>
      </c>
      <c r="C142" s="1">
        <v>16</v>
      </c>
      <c r="D142" s="4" t="s">
        <v>1322</v>
      </c>
      <c r="E142" s="4" t="s">
        <v>1323</v>
      </c>
      <c r="F142" s="4" t="s">
        <v>980</v>
      </c>
      <c r="L142" s="4" t="s">
        <v>1408</v>
      </c>
      <c r="R142" s="4" t="s">
        <v>981</v>
      </c>
      <c r="S142" s="4" t="s">
        <v>1398</v>
      </c>
      <c r="T142" s="4" t="s">
        <v>1795</v>
      </c>
      <c r="U142" s="4" t="s">
        <v>963</v>
      </c>
      <c r="V142" s="4" t="s">
        <v>1525</v>
      </c>
      <c r="W142" s="4" t="s">
        <v>982</v>
      </c>
      <c r="X142" s="4" t="s">
        <v>983</v>
      </c>
      <c r="Y142" s="4" t="s">
        <v>984</v>
      </c>
      <c r="AB142" s="2">
        <v>134</v>
      </c>
      <c r="AD142" s="8" t="str">
        <f t="shared" si="6"/>
        <v>PC.35(1979)6</v>
      </c>
      <c r="AE142" s="8" t="str">
        <f t="shared" si="7"/>
        <v>J.D.MacArthur.1979</v>
      </c>
      <c r="AF142" s="3" t="str">
        <f>IF(COUNTIF(EXFOR!G$42:G$45,"*"&amp;AD142&amp;"*")&gt;0,"○",IF(COUNTIF(EXFOR!J$42:J$45,"*"&amp;W142&amp;"*"&amp;V142)&gt;0,"△","×"))</f>
        <v>×</v>
      </c>
    </row>
    <row r="143" spans="1:32" ht="15">
      <c r="A143" s="4" t="s">
        <v>867</v>
      </c>
      <c r="B143" s="1">
        <v>8</v>
      </c>
      <c r="C143" s="1">
        <v>16</v>
      </c>
      <c r="D143" s="4" t="s">
        <v>1322</v>
      </c>
      <c r="E143" s="4" t="s">
        <v>1323</v>
      </c>
      <c r="F143" s="4" t="s">
        <v>1427</v>
      </c>
      <c r="R143" s="4" t="s">
        <v>985</v>
      </c>
      <c r="S143" s="4" t="s">
        <v>709</v>
      </c>
      <c r="T143" s="4" t="s">
        <v>986</v>
      </c>
      <c r="U143" s="4" t="s">
        <v>835</v>
      </c>
      <c r="V143" s="4" t="s">
        <v>987</v>
      </c>
      <c r="W143" s="4" t="s">
        <v>988</v>
      </c>
      <c r="X143" s="4" t="s">
        <v>989</v>
      </c>
      <c r="Y143" s="4" t="s">
        <v>990</v>
      </c>
      <c r="AB143" s="2">
        <v>135</v>
      </c>
      <c r="AD143" s="8" t="str">
        <f t="shared" si="6"/>
        <v>NIM.151(1978)163</v>
      </c>
      <c r="AE143" s="8" t="str">
        <f t="shared" si="7"/>
        <v>F.Watt.1978</v>
      </c>
      <c r="AF143" s="3" t="str">
        <f>IF(COUNTIF(EXFOR!G$42:G$45,"*"&amp;AD143&amp;"*")&gt;0,"○",IF(COUNTIF(EXFOR!J$42:J$45,"*"&amp;W143&amp;"*"&amp;V143)&gt;0,"△","×"))</f>
        <v>×</v>
      </c>
    </row>
    <row r="144" spans="1:32" ht="15">
      <c r="A144" s="4" t="s">
        <v>867</v>
      </c>
      <c r="B144" s="1">
        <v>8</v>
      </c>
      <c r="C144" s="1">
        <v>16</v>
      </c>
      <c r="D144" s="4" t="s">
        <v>1322</v>
      </c>
      <c r="E144" s="4" t="s">
        <v>1323</v>
      </c>
      <c r="F144" s="4" t="s">
        <v>991</v>
      </c>
      <c r="G144" s="4" t="s">
        <v>992</v>
      </c>
      <c r="H144" s="4" t="s">
        <v>751</v>
      </c>
      <c r="R144" s="4" t="s">
        <v>993</v>
      </c>
      <c r="S144" s="4" t="s">
        <v>1336</v>
      </c>
      <c r="T144" s="4" t="s">
        <v>994</v>
      </c>
      <c r="U144" s="4" t="s">
        <v>995</v>
      </c>
      <c r="V144" s="4" t="s">
        <v>987</v>
      </c>
      <c r="W144" s="4" t="s">
        <v>996</v>
      </c>
      <c r="X144" s="4" t="s">
        <v>996</v>
      </c>
      <c r="Y144" s="4" t="s">
        <v>997</v>
      </c>
      <c r="Z144" s="7" t="s">
        <v>998</v>
      </c>
      <c r="AB144" s="2">
        <v>136</v>
      </c>
      <c r="AD144" s="8" t="str">
        <f t="shared" si="6"/>
        <v>PR/C.17(1978)1034</v>
      </c>
      <c r="AE144" s="8" t="str">
        <f t="shared" si="7"/>
        <v>D.J.Steck.1978</v>
      </c>
      <c r="AF144" s="3" t="str">
        <f>IF(COUNTIF(EXFOR!G$42:G$45,"*"&amp;AD144&amp;"*")&gt;0,"○",IF(COUNTIF(EXFOR!J$42:J$45,"*"&amp;W144&amp;"*"&amp;V144)&gt;0,"△","×"))</f>
        <v>×</v>
      </c>
    </row>
    <row r="145" spans="1:32" ht="15">
      <c r="A145" s="4" t="s">
        <v>867</v>
      </c>
      <c r="B145" s="1">
        <v>8</v>
      </c>
      <c r="C145" s="1">
        <v>16</v>
      </c>
      <c r="D145" s="4" t="s">
        <v>1322</v>
      </c>
      <c r="E145" s="4" t="s">
        <v>1323</v>
      </c>
      <c r="F145" s="4" t="s">
        <v>999</v>
      </c>
      <c r="H145" s="4" t="s">
        <v>1920</v>
      </c>
      <c r="R145" s="4" t="s">
        <v>1000</v>
      </c>
      <c r="S145" s="4" t="s">
        <v>1001</v>
      </c>
      <c r="AB145" s="2">
        <v>137</v>
      </c>
      <c r="AD145" s="8" t="str">
        <f t="shared" si="6"/>
        <v>JOUR BAPSA 23 501 AF11 Snover.</v>
      </c>
      <c r="AE145" s="8" t="str">
        <f t="shared" si="7"/>
        <v>.</v>
      </c>
      <c r="AF145" s="3" t="str">
        <f>IF(COUNTIF(EXFOR!G$42:G$45,"*"&amp;AD145&amp;"*")&gt;0,"○",IF(COUNTIF(EXFOR!J$42:J$45,"*"&amp;W145&amp;"*"&amp;V145)&gt;0,"△","×"))</f>
        <v>△</v>
      </c>
    </row>
    <row r="146" spans="1:32" ht="15">
      <c r="A146" s="4" t="s">
        <v>867</v>
      </c>
      <c r="B146" s="1">
        <v>8</v>
      </c>
      <c r="C146" s="1">
        <v>16</v>
      </c>
      <c r="D146" s="4" t="s">
        <v>1322</v>
      </c>
      <c r="E146" s="4" t="s">
        <v>1323</v>
      </c>
      <c r="H146" s="4" t="s">
        <v>1893</v>
      </c>
      <c r="R146" s="4" t="s">
        <v>1002</v>
      </c>
      <c r="S146" s="4" t="s">
        <v>1003</v>
      </c>
      <c r="AB146" s="2">
        <v>138</v>
      </c>
      <c r="AD146" s="8" t="str">
        <f t="shared" si="6"/>
        <v>JOUR BAPSA 23 502 AF12 Davidson.</v>
      </c>
      <c r="AE146" s="8" t="str">
        <f t="shared" si="7"/>
        <v>.</v>
      </c>
      <c r="AF146" s="3" t="str">
        <f>IF(COUNTIF(EXFOR!G$42:G$45,"*"&amp;AD146&amp;"*")&gt;0,"○",IF(COUNTIF(EXFOR!J$42:J$45,"*"&amp;W146&amp;"*"&amp;V146)&gt;0,"△","×"))</f>
        <v>△</v>
      </c>
    </row>
    <row r="147" spans="1:32" ht="15">
      <c r="A147" s="4" t="s">
        <v>867</v>
      </c>
      <c r="B147" s="1">
        <v>8</v>
      </c>
      <c r="C147" s="1">
        <v>16</v>
      </c>
      <c r="D147" s="4" t="s">
        <v>1322</v>
      </c>
      <c r="E147" s="4" t="s">
        <v>1323</v>
      </c>
      <c r="L147" s="4" t="s">
        <v>1408</v>
      </c>
      <c r="R147" s="4" t="s">
        <v>1004</v>
      </c>
      <c r="S147" s="4" t="s">
        <v>1005</v>
      </c>
      <c r="AB147" s="2">
        <v>139</v>
      </c>
      <c r="AD147" s="8" t="str">
        <f t="shared" si="6"/>
        <v>REPT LAP-163,J M Davidson.</v>
      </c>
      <c r="AE147" s="8" t="str">
        <f t="shared" si="7"/>
        <v>.</v>
      </c>
      <c r="AF147" s="3" t="str">
        <f>IF(COUNTIF(EXFOR!G$42:G$45,"*"&amp;AD147&amp;"*")&gt;0,"○",IF(COUNTIF(EXFOR!J$42:J$45,"*"&amp;W147&amp;"*"&amp;V147)&gt;0,"△","×"))</f>
        <v>△</v>
      </c>
    </row>
    <row r="148" spans="1:32" ht="15">
      <c r="A148" s="4" t="s">
        <v>867</v>
      </c>
      <c r="B148" s="1">
        <v>8</v>
      </c>
      <c r="C148" s="1">
        <v>16</v>
      </c>
      <c r="D148" s="4" t="s">
        <v>1322</v>
      </c>
      <c r="E148" s="4" t="s">
        <v>1323</v>
      </c>
      <c r="F148" s="4" t="s">
        <v>1006</v>
      </c>
      <c r="L148" s="4" t="s">
        <v>1408</v>
      </c>
      <c r="R148" s="4" t="s">
        <v>1007</v>
      </c>
      <c r="S148" s="4" t="s">
        <v>1336</v>
      </c>
      <c r="T148" s="4" t="s">
        <v>1008</v>
      </c>
      <c r="U148" s="4" t="s">
        <v>1009</v>
      </c>
      <c r="V148" s="4" t="s">
        <v>987</v>
      </c>
      <c r="W148" s="4" t="s">
        <v>1010</v>
      </c>
      <c r="X148" s="4" t="s">
        <v>1011</v>
      </c>
      <c r="Y148" s="4" t="s">
        <v>1012</v>
      </c>
      <c r="Z148" s="7" t="s">
        <v>1013</v>
      </c>
      <c r="AB148" s="2">
        <v>140</v>
      </c>
      <c r="AD148" s="8" t="str">
        <f t="shared" si="6"/>
        <v>PR/C.18(1978)2776</v>
      </c>
      <c r="AE148" s="8" t="str">
        <f t="shared" si="7"/>
        <v>J.M.Davidson.1978</v>
      </c>
      <c r="AF148" s="3" t="str">
        <f>IF(COUNTIF(EXFOR!G$42:G$45,"*"&amp;AD148&amp;"*")&gt;0,"○",IF(COUNTIF(EXFOR!J$42:J$45,"*"&amp;W148&amp;"*"&amp;V148)&gt;0,"△","×"))</f>
        <v>×</v>
      </c>
    </row>
    <row r="149" spans="1:32" ht="15">
      <c r="A149" s="4" t="s">
        <v>867</v>
      </c>
      <c r="B149" s="1">
        <v>8</v>
      </c>
      <c r="C149" s="1">
        <v>16</v>
      </c>
      <c r="D149" s="4" t="s">
        <v>1322</v>
      </c>
      <c r="E149" s="4" t="s">
        <v>1323</v>
      </c>
      <c r="F149" s="4" t="s">
        <v>991</v>
      </c>
      <c r="G149" s="4" t="s">
        <v>1014</v>
      </c>
      <c r="H149" s="4" t="s">
        <v>1560</v>
      </c>
      <c r="R149" s="4" t="s">
        <v>1015</v>
      </c>
      <c r="S149" s="4" t="s">
        <v>1016</v>
      </c>
      <c r="AB149" s="2">
        <v>141</v>
      </c>
      <c r="AD149" s="8" t="str">
        <f t="shared" si="6"/>
        <v>THESIS DABBB 38B 250,Steck.</v>
      </c>
      <c r="AE149" s="8" t="str">
        <f t="shared" si="7"/>
        <v>.</v>
      </c>
      <c r="AF149" s="3" t="str">
        <f>IF(COUNTIF(EXFOR!G$42:G$45,"*"&amp;AD149&amp;"*")&gt;0,"○",IF(COUNTIF(EXFOR!J$42:J$45,"*"&amp;W149&amp;"*"&amp;V149)&gt;0,"△","×"))</f>
        <v>△</v>
      </c>
    </row>
    <row r="150" spans="1:32" ht="15">
      <c r="A150" s="4" t="s">
        <v>867</v>
      </c>
      <c r="B150" s="1">
        <v>8</v>
      </c>
      <c r="C150" s="1">
        <v>16</v>
      </c>
      <c r="D150" s="4" t="s">
        <v>1322</v>
      </c>
      <c r="E150" s="4" t="s">
        <v>1323</v>
      </c>
      <c r="F150" s="4" t="s">
        <v>1017</v>
      </c>
      <c r="H150" s="4" t="s">
        <v>961</v>
      </c>
      <c r="R150" s="4" t="s">
        <v>1018</v>
      </c>
      <c r="S150" s="4" t="s">
        <v>1352</v>
      </c>
      <c r="T150" s="4" t="s">
        <v>1019</v>
      </c>
      <c r="U150" s="4" t="s">
        <v>1545</v>
      </c>
      <c r="V150" s="4" t="s">
        <v>1538</v>
      </c>
      <c r="W150" s="4" t="s">
        <v>939</v>
      </c>
      <c r="X150" s="4" t="s">
        <v>1020</v>
      </c>
      <c r="Y150" s="4" t="s">
        <v>1021</v>
      </c>
      <c r="Z150" s="4" t="s">
        <v>1022</v>
      </c>
      <c r="AB150" s="2">
        <v>142</v>
      </c>
      <c r="AD150" s="8" t="str">
        <f t="shared" si="6"/>
        <v>NP/A.288(1977)57</v>
      </c>
      <c r="AE150" s="8" t="str">
        <f t="shared" si="7"/>
        <v>L.K.Fifield.1977</v>
      </c>
      <c r="AF150" s="3" t="str">
        <f>IF(COUNTIF(EXFOR!G$42:G$45,"*"&amp;AD150&amp;"*")&gt;0,"○",IF(COUNTIF(EXFOR!J$42:J$45,"*"&amp;W150&amp;"*"&amp;V150)&gt;0,"△","×"))</f>
        <v>×</v>
      </c>
    </row>
    <row r="151" spans="1:32" ht="15">
      <c r="A151" s="4" t="s">
        <v>867</v>
      </c>
      <c r="B151" s="1">
        <v>8</v>
      </c>
      <c r="C151" s="1">
        <v>16</v>
      </c>
      <c r="D151" s="4" t="s">
        <v>1322</v>
      </c>
      <c r="E151" s="4" t="s">
        <v>1323</v>
      </c>
      <c r="F151" s="4" t="s">
        <v>1017</v>
      </c>
      <c r="H151" s="4" t="s">
        <v>1920</v>
      </c>
      <c r="R151" s="4" t="s">
        <v>1023</v>
      </c>
      <c r="S151" s="4" t="s">
        <v>1024</v>
      </c>
      <c r="AB151" s="2">
        <v>143</v>
      </c>
      <c r="AD151" s="8" t="str">
        <f t="shared" si="6"/>
        <v>REPT LAP-150,P D Ingalls.</v>
      </c>
      <c r="AE151" s="8" t="str">
        <f t="shared" si="7"/>
        <v>.</v>
      </c>
      <c r="AF151" s="3" t="str">
        <f>IF(COUNTIF(EXFOR!G$42:G$45,"*"&amp;AD151&amp;"*")&gt;0,"○",IF(COUNTIF(EXFOR!J$42:J$45,"*"&amp;W151&amp;"*"&amp;V151)&gt;0,"△","×"))</f>
        <v>△</v>
      </c>
    </row>
    <row r="152" spans="1:32" ht="15">
      <c r="A152" s="4" t="s">
        <v>867</v>
      </c>
      <c r="B152" s="1">
        <v>8</v>
      </c>
      <c r="C152" s="1">
        <v>16</v>
      </c>
      <c r="D152" s="4" t="s">
        <v>1322</v>
      </c>
      <c r="E152" s="4" t="s">
        <v>1323</v>
      </c>
      <c r="F152" s="4" t="s">
        <v>1017</v>
      </c>
      <c r="H152" s="4" t="s">
        <v>1408</v>
      </c>
      <c r="R152" s="4" t="s">
        <v>1025</v>
      </c>
      <c r="S152" s="4" t="s">
        <v>1352</v>
      </c>
      <c r="T152" s="4" t="s">
        <v>1026</v>
      </c>
      <c r="U152" s="4" t="s">
        <v>1027</v>
      </c>
      <c r="V152" s="4" t="s">
        <v>1550</v>
      </c>
      <c r="W152" s="4" t="s">
        <v>1028</v>
      </c>
      <c r="X152" s="4" t="s">
        <v>1028</v>
      </c>
      <c r="Y152" s="4" t="s">
        <v>1029</v>
      </c>
      <c r="Z152" s="4" t="s">
        <v>1030</v>
      </c>
      <c r="AB152" s="2">
        <v>144</v>
      </c>
      <c r="AD152" s="8" t="str">
        <f t="shared" si="6"/>
        <v>NP/A.265(1976)93</v>
      </c>
      <c r="AE152" s="8" t="str">
        <f t="shared" si="7"/>
        <v>P.D.Ingalls.1976</v>
      </c>
      <c r="AF152" s="3" t="str">
        <f>IF(COUNTIF(EXFOR!G$42:G$45,"*"&amp;AD152&amp;"*")&gt;0,"○",IF(COUNTIF(EXFOR!J$42:J$45,"*"&amp;W152&amp;"*"&amp;V152)&gt;0,"△","×"))</f>
        <v>×</v>
      </c>
    </row>
    <row r="153" spans="1:32" ht="15">
      <c r="A153" s="4" t="s">
        <v>867</v>
      </c>
      <c r="B153" s="1">
        <v>8</v>
      </c>
      <c r="C153" s="1">
        <v>16</v>
      </c>
      <c r="D153" s="4" t="s">
        <v>1322</v>
      </c>
      <c r="E153" s="4" t="s">
        <v>1323</v>
      </c>
      <c r="F153" s="4" t="s">
        <v>1784</v>
      </c>
      <c r="H153" s="4" t="s">
        <v>1408</v>
      </c>
      <c r="R153" s="4" t="s">
        <v>1031</v>
      </c>
      <c r="S153" s="4" t="s">
        <v>1032</v>
      </c>
      <c r="U153" s="4" t="s">
        <v>1033</v>
      </c>
      <c r="AB153" s="2">
        <v>145</v>
      </c>
      <c r="AD153" s="8" t="str">
        <f t="shared" si="6"/>
        <v>REPT ANL-75-75.,172</v>
      </c>
      <c r="AE153" s="8" t="str">
        <f t="shared" si="7"/>
        <v>.</v>
      </c>
      <c r="AF153" s="3" t="str">
        <f>IF(COUNTIF(EXFOR!G$42:G$45,"*"&amp;AD153&amp;"*")&gt;0,"○",IF(COUNTIF(EXFOR!J$42:J$45,"*"&amp;W153&amp;"*"&amp;V153)&gt;0,"△","×"))</f>
        <v>△</v>
      </c>
    </row>
    <row r="154" spans="1:32" ht="15">
      <c r="A154" s="4" t="s">
        <v>867</v>
      </c>
      <c r="B154" s="1">
        <v>8</v>
      </c>
      <c r="C154" s="1">
        <v>16</v>
      </c>
      <c r="D154" s="4" t="s">
        <v>1322</v>
      </c>
      <c r="E154" s="4" t="s">
        <v>1323</v>
      </c>
      <c r="F154" s="4" t="s">
        <v>1017</v>
      </c>
      <c r="H154" s="4" t="s">
        <v>1920</v>
      </c>
      <c r="R154" s="4" t="s">
        <v>1034</v>
      </c>
      <c r="S154" s="4" t="s">
        <v>1035</v>
      </c>
      <c r="AB154" s="2">
        <v>146</v>
      </c>
      <c r="AD154" s="8" t="str">
        <f t="shared" si="6"/>
        <v>JOUR BAPSA 20 1495 BD4.</v>
      </c>
      <c r="AE154" s="8" t="str">
        <f t="shared" si="7"/>
        <v>.</v>
      </c>
      <c r="AF154" s="3" t="str">
        <f>IF(COUNTIF(EXFOR!G$42:G$45,"*"&amp;AD154&amp;"*")&gt;0,"○",IF(COUNTIF(EXFOR!J$42:J$45,"*"&amp;W154&amp;"*"&amp;V154)&gt;0,"△","×"))</f>
        <v>△</v>
      </c>
    </row>
    <row r="155" spans="1:32" ht="15">
      <c r="A155" s="4" t="s">
        <v>867</v>
      </c>
      <c r="B155" s="1">
        <v>8</v>
      </c>
      <c r="C155" s="1">
        <v>16</v>
      </c>
      <c r="D155" s="4" t="s">
        <v>1322</v>
      </c>
      <c r="E155" s="4" t="s">
        <v>1323</v>
      </c>
      <c r="F155" s="4" t="s">
        <v>1784</v>
      </c>
      <c r="H155" s="4" t="s">
        <v>1408</v>
      </c>
      <c r="R155" s="4" t="s">
        <v>1036</v>
      </c>
      <c r="S155" s="4" t="s">
        <v>1032</v>
      </c>
      <c r="U155" s="4" t="s">
        <v>1037</v>
      </c>
      <c r="AB155" s="2">
        <v>147</v>
      </c>
      <c r="AD155" s="8" t="str">
        <f t="shared" si="6"/>
        <v>REPT ANL-75-75.,87</v>
      </c>
      <c r="AE155" s="8" t="str">
        <f t="shared" si="7"/>
        <v>.</v>
      </c>
      <c r="AF155" s="3" t="str">
        <f>IF(COUNTIF(EXFOR!G$42:G$45,"*"&amp;AD155&amp;"*")&gt;0,"○",IF(COUNTIF(EXFOR!J$42:J$45,"*"&amp;W155&amp;"*"&amp;V155)&gt;0,"△","×"))</f>
        <v>△</v>
      </c>
    </row>
    <row r="156" spans="1:32" ht="15">
      <c r="A156" s="4" t="s">
        <v>867</v>
      </c>
      <c r="B156" s="1">
        <v>8</v>
      </c>
      <c r="C156" s="1">
        <v>16</v>
      </c>
      <c r="D156" s="4" t="s">
        <v>1322</v>
      </c>
      <c r="E156" s="4" t="s">
        <v>1323</v>
      </c>
      <c r="H156" s="4" t="s">
        <v>1911</v>
      </c>
      <c r="R156" s="4" t="s">
        <v>1038</v>
      </c>
      <c r="S156" s="4" t="s">
        <v>1039</v>
      </c>
      <c r="AB156" s="2">
        <v>148</v>
      </c>
      <c r="AD156" s="8" t="str">
        <f t="shared" si="6"/>
        <v>JOUR BAPSA 19 643 AD1.</v>
      </c>
      <c r="AE156" s="8" t="str">
        <f t="shared" si="7"/>
        <v>.</v>
      </c>
      <c r="AF156" s="3" t="str">
        <f>IF(COUNTIF(EXFOR!G$42:G$45,"*"&amp;AD156&amp;"*")&gt;0,"○",IF(COUNTIF(EXFOR!J$42:J$45,"*"&amp;W156&amp;"*"&amp;V156)&gt;0,"△","×"))</f>
        <v>△</v>
      </c>
    </row>
    <row r="157" spans="1:32" ht="15">
      <c r="A157" s="4" t="s">
        <v>867</v>
      </c>
      <c r="B157" s="1">
        <v>8</v>
      </c>
      <c r="C157" s="1">
        <v>16</v>
      </c>
      <c r="D157" s="4" t="s">
        <v>1322</v>
      </c>
      <c r="E157" s="4" t="s">
        <v>1323</v>
      </c>
      <c r="R157" s="4" t="s">
        <v>1040</v>
      </c>
      <c r="S157" s="4" t="s">
        <v>1548</v>
      </c>
      <c r="T157" s="4" t="s">
        <v>1041</v>
      </c>
      <c r="U157" s="4" t="s">
        <v>1549</v>
      </c>
      <c r="V157" s="4" t="s">
        <v>1564</v>
      </c>
      <c r="W157" s="4" t="s">
        <v>1042</v>
      </c>
      <c r="X157" s="4" t="s">
        <v>1043</v>
      </c>
      <c r="Y157" s="4" t="s">
        <v>1044</v>
      </c>
      <c r="Z157" s="4" t="s">
        <v>1045</v>
      </c>
      <c r="AB157" s="2">
        <v>149</v>
      </c>
      <c r="AD157" s="8" t="str">
        <f t="shared" si="6"/>
        <v>PL/B.44(1973)65</v>
      </c>
      <c r="AE157" s="8" t="str">
        <f t="shared" si="7"/>
        <v>H.T.Fortune.1973</v>
      </c>
      <c r="AF157" s="3" t="str">
        <f>IF(COUNTIF(EXFOR!G$42:G$45,"*"&amp;AD157&amp;"*")&gt;0,"○",IF(COUNTIF(EXFOR!J$42:J$45,"*"&amp;W157&amp;"*"&amp;V157)&gt;0,"△","×"))</f>
        <v>×</v>
      </c>
    </row>
    <row r="158" spans="1:32" ht="15">
      <c r="A158" s="4" t="s">
        <v>867</v>
      </c>
      <c r="B158" s="1">
        <v>8</v>
      </c>
      <c r="C158" s="1">
        <v>16</v>
      </c>
      <c r="D158" s="4" t="s">
        <v>1322</v>
      </c>
      <c r="E158" s="4" t="s">
        <v>1323</v>
      </c>
      <c r="H158" s="4" t="s">
        <v>1506</v>
      </c>
      <c r="R158" s="4" t="s">
        <v>1046</v>
      </c>
      <c r="S158" s="4" t="s">
        <v>1047</v>
      </c>
      <c r="U158" s="4" t="s">
        <v>1048</v>
      </c>
      <c r="AB158" s="2">
        <v>150</v>
      </c>
      <c r="AD158" s="8" t="str">
        <f t="shared" si="6"/>
        <v>CONF Lexington(Symp Structure Low-Medium Mass Nuclei,5th).,272</v>
      </c>
      <c r="AE158" s="8" t="str">
        <f t="shared" si="7"/>
        <v>.</v>
      </c>
      <c r="AF158" s="3" t="str">
        <f>IF(COUNTIF(EXFOR!G$42:G$45,"*"&amp;AD158&amp;"*")&gt;0,"○",IF(COUNTIF(EXFOR!J$42:J$45,"*"&amp;W158&amp;"*"&amp;V158)&gt;0,"△","×"))</f>
        <v>△</v>
      </c>
    </row>
    <row r="159" spans="1:32" ht="15">
      <c r="A159" s="4" t="s">
        <v>867</v>
      </c>
      <c r="B159" s="1">
        <v>8</v>
      </c>
      <c r="C159" s="1">
        <v>16</v>
      </c>
      <c r="D159" s="4" t="s">
        <v>1322</v>
      </c>
      <c r="E159" s="4" t="s">
        <v>1323</v>
      </c>
      <c r="F159" s="4" t="s">
        <v>1588</v>
      </c>
      <c r="G159" s="4" t="s">
        <v>1049</v>
      </c>
      <c r="H159" s="4" t="s">
        <v>1050</v>
      </c>
      <c r="R159" s="4" t="s">
        <v>1051</v>
      </c>
      <c r="S159" s="4" t="s">
        <v>1352</v>
      </c>
      <c r="T159" s="4" t="s">
        <v>1908</v>
      </c>
      <c r="U159" s="4" t="s">
        <v>1439</v>
      </c>
      <c r="V159" s="4" t="s">
        <v>1940</v>
      </c>
      <c r="W159" s="4" t="s">
        <v>1052</v>
      </c>
      <c r="X159" s="4" t="s">
        <v>1053</v>
      </c>
      <c r="Y159" s="4" t="s">
        <v>1054</v>
      </c>
      <c r="Z159" s="4" t="s">
        <v>1055</v>
      </c>
      <c r="AB159" s="2">
        <v>151</v>
      </c>
      <c r="AD159" s="8" t="str">
        <f t="shared" si="6"/>
        <v>NP/A.197(1972)1</v>
      </c>
      <c r="AE159" s="8" t="str">
        <f t="shared" si="7"/>
        <v>T.K.Alexander.1972</v>
      </c>
      <c r="AF159" s="3" t="str">
        <f>IF(COUNTIF(EXFOR!G$42:G$45,"*"&amp;AD159&amp;"*")&gt;0,"○",IF(COUNTIF(EXFOR!J$42:J$45,"*"&amp;W159&amp;"*"&amp;V159)&gt;0,"△","×"))</f>
        <v>×</v>
      </c>
    </row>
    <row r="160" spans="1:32" ht="15">
      <c r="A160" s="4" t="s">
        <v>867</v>
      </c>
      <c r="B160" s="1">
        <v>8</v>
      </c>
      <c r="C160" s="1">
        <v>16</v>
      </c>
      <c r="D160" s="4" t="s">
        <v>1322</v>
      </c>
      <c r="E160" s="4" t="s">
        <v>1323</v>
      </c>
      <c r="F160" s="4" t="s">
        <v>1056</v>
      </c>
      <c r="H160" s="4" t="s">
        <v>1569</v>
      </c>
      <c r="R160" s="4" t="s">
        <v>1057</v>
      </c>
      <c r="S160" s="4" t="s">
        <v>1548</v>
      </c>
      <c r="T160" s="4" t="s">
        <v>1498</v>
      </c>
      <c r="U160" s="4" t="s">
        <v>1549</v>
      </c>
      <c r="V160" s="4" t="s">
        <v>1573</v>
      </c>
      <c r="W160" s="4" t="s">
        <v>1058</v>
      </c>
      <c r="X160" s="4" t="s">
        <v>1059</v>
      </c>
      <c r="Y160" s="4" t="s">
        <v>1060</v>
      </c>
      <c r="Z160" s="4" t="s">
        <v>1061</v>
      </c>
      <c r="AB160" s="2">
        <v>152</v>
      </c>
      <c r="AD160" s="8" t="str">
        <f t="shared" si="6"/>
        <v>PL/B.37(1971)65</v>
      </c>
      <c r="AE160" s="8" t="str">
        <f t="shared" si="7"/>
        <v>D.W.O.Rogers.1971</v>
      </c>
      <c r="AF160" s="3" t="str">
        <f>IF(COUNTIF(EXFOR!G$42:G$45,"*"&amp;AD160&amp;"*")&gt;0,"○",IF(COUNTIF(EXFOR!J$42:J$45,"*"&amp;W160&amp;"*"&amp;V160)&gt;0,"△","×"))</f>
        <v>×</v>
      </c>
    </row>
    <row r="161" spans="1:32" ht="15">
      <c r="A161" s="4" t="s">
        <v>867</v>
      </c>
      <c r="B161" s="1">
        <v>8</v>
      </c>
      <c r="C161" s="1">
        <v>16</v>
      </c>
      <c r="D161" s="4" t="s">
        <v>1322</v>
      </c>
      <c r="E161" s="4" t="s">
        <v>1323</v>
      </c>
      <c r="F161" s="4" t="s">
        <v>1062</v>
      </c>
      <c r="H161" s="4" t="s">
        <v>1893</v>
      </c>
      <c r="R161" s="4" t="s">
        <v>1063</v>
      </c>
      <c r="S161" s="4" t="s">
        <v>1900</v>
      </c>
      <c r="T161" s="4" t="s">
        <v>1458</v>
      </c>
      <c r="U161" s="4" t="s">
        <v>1064</v>
      </c>
      <c r="V161" s="4" t="s">
        <v>1573</v>
      </c>
      <c r="W161" s="4" t="s">
        <v>1058</v>
      </c>
      <c r="X161" s="4" t="s">
        <v>1065</v>
      </c>
      <c r="Y161" s="4" t="s">
        <v>1066</v>
      </c>
      <c r="AB161" s="2">
        <v>153</v>
      </c>
      <c r="AD161" s="8" t="str">
        <f t="shared" si="6"/>
        <v>CJP.49(1971)1397</v>
      </c>
      <c r="AE161" s="8" t="str">
        <f t="shared" si="7"/>
        <v>D.W.O.Rogers.1971</v>
      </c>
      <c r="AF161" s="3" t="str">
        <f>IF(COUNTIF(EXFOR!G$42:G$45,"*"&amp;AD161&amp;"*")&gt;0,"○",IF(COUNTIF(EXFOR!J$42:J$45,"*"&amp;W161&amp;"*"&amp;V161)&gt;0,"△","×"))</f>
        <v>×</v>
      </c>
    </row>
    <row r="162" spans="1:32" ht="15">
      <c r="A162" s="4" t="s">
        <v>867</v>
      </c>
      <c r="B162" s="1">
        <v>8</v>
      </c>
      <c r="C162" s="1">
        <v>16</v>
      </c>
      <c r="D162" s="4" t="s">
        <v>1322</v>
      </c>
      <c r="E162" s="4" t="s">
        <v>1323</v>
      </c>
      <c r="F162" s="4" t="s">
        <v>1067</v>
      </c>
      <c r="G162" s="4" t="s">
        <v>880</v>
      </c>
      <c r="R162" s="4" t="s">
        <v>1068</v>
      </c>
      <c r="S162" s="4" t="s">
        <v>1352</v>
      </c>
      <c r="T162" s="4" t="s">
        <v>945</v>
      </c>
      <c r="U162" s="4" t="s">
        <v>1069</v>
      </c>
      <c r="V162" s="4" t="s">
        <v>854</v>
      </c>
      <c r="W162" s="4" t="s">
        <v>1070</v>
      </c>
      <c r="X162" s="4" t="s">
        <v>1071</v>
      </c>
      <c r="Y162" s="4" t="s">
        <v>1072</v>
      </c>
      <c r="Z162" s="4" t="s">
        <v>1073</v>
      </c>
      <c r="AB162" s="2">
        <v>154</v>
      </c>
      <c r="AD162" s="8" t="str">
        <f t="shared" si="6"/>
        <v>NP/A.127(1969)13</v>
      </c>
      <c r="AE162" s="8" t="str">
        <f t="shared" si="7"/>
        <v>H.Grawe.1969</v>
      </c>
      <c r="AF162" s="3" t="str">
        <f>IF(COUNTIF(EXFOR!G$42:G$45,"*"&amp;AD162&amp;"*")&gt;0,"○",IF(COUNTIF(EXFOR!J$42:J$45,"*"&amp;W162&amp;"*"&amp;V162)&gt;0,"△","×"))</f>
        <v>×</v>
      </c>
    </row>
    <row r="163" spans="1:32" ht="15">
      <c r="A163" s="4" t="s">
        <v>867</v>
      </c>
      <c r="B163" s="1">
        <v>8</v>
      </c>
      <c r="C163" s="1">
        <v>16</v>
      </c>
      <c r="D163" s="4" t="s">
        <v>1322</v>
      </c>
      <c r="E163" s="4" t="s">
        <v>1323</v>
      </c>
      <c r="F163" s="4" t="s">
        <v>1324</v>
      </c>
      <c r="L163" s="4" t="s">
        <v>1408</v>
      </c>
      <c r="R163" s="4" t="s">
        <v>1074</v>
      </c>
      <c r="S163" s="4" t="s">
        <v>1075</v>
      </c>
      <c r="U163" s="4" t="s">
        <v>1076</v>
      </c>
      <c r="V163" s="4" t="s">
        <v>863</v>
      </c>
      <c r="W163" s="4" t="s">
        <v>1052</v>
      </c>
      <c r="X163" s="4" t="s">
        <v>1077</v>
      </c>
      <c r="Y163" s="4" t="s">
        <v>1078</v>
      </c>
      <c r="AB163" s="2">
        <v>155</v>
      </c>
      <c r="AD163" s="8" t="str">
        <f aca="true" t="shared" si="8" ref="AD163:AD174">S163&amp;"."&amp;IF(IF(T163="","",T163)&amp;IF(V163="",",","("&amp;V163&amp;")")&amp;IF(U163="","",U163)=",","",IF(T163="","",T163)&amp;IF(V163="",",","("&amp;V163&amp;")")&amp;IF(U163="","",U163))</f>
        <v>Intern.Nucl.Phys.Conf., Gatlinburg, Tenn. (1966), R.L.Becker, C.D.Goodman, P.H.Stelson, A.Zucker, Eds., Academic Press, New York.(1967)367</v>
      </c>
      <c r="AE163" s="8" t="str">
        <f t="shared" si="7"/>
        <v>T.K.Alexander.1967</v>
      </c>
      <c r="AF163" s="3" t="str">
        <f>IF(COUNTIF(EXFOR!G$42:G$45,"*"&amp;AD163&amp;"*")&gt;0,"○",IF(COUNTIF(EXFOR!J$42:J$45,"*"&amp;W163&amp;"*"&amp;V163)&gt;0,"△","×"))</f>
        <v>×</v>
      </c>
    </row>
    <row r="164" spans="1:32" ht="15">
      <c r="A164" s="4" t="s">
        <v>867</v>
      </c>
      <c r="B164" s="1">
        <v>8</v>
      </c>
      <c r="C164" s="1">
        <v>16</v>
      </c>
      <c r="D164" s="4" t="s">
        <v>1322</v>
      </c>
      <c r="E164" s="4" t="s">
        <v>1323</v>
      </c>
      <c r="F164" s="4" t="s">
        <v>1079</v>
      </c>
      <c r="G164" s="4" t="s">
        <v>1080</v>
      </c>
      <c r="H164" s="4" t="s">
        <v>1560</v>
      </c>
      <c r="L164" s="4" t="s">
        <v>1408</v>
      </c>
      <c r="R164" s="4" t="s">
        <v>1081</v>
      </c>
      <c r="S164" s="4" t="s">
        <v>1082</v>
      </c>
      <c r="T164" s="4" t="s">
        <v>1083</v>
      </c>
      <c r="U164" s="4" t="s">
        <v>1084</v>
      </c>
      <c r="V164" s="4" t="s">
        <v>1085</v>
      </c>
      <c r="W164" s="4" t="s">
        <v>1086</v>
      </c>
      <c r="X164" s="4" t="s">
        <v>1087</v>
      </c>
      <c r="Y164" s="4" t="s">
        <v>1088</v>
      </c>
      <c r="Z164" s="4" t="s">
        <v>1089</v>
      </c>
      <c r="AB164" s="2">
        <v>156</v>
      </c>
      <c r="AD164" s="8" t="str">
        <f t="shared" si="8"/>
        <v>NP.54(1964)434</v>
      </c>
      <c r="AE164" s="8" t="str">
        <f t="shared" si="7"/>
        <v>J.D.Pearson.1964</v>
      </c>
      <c r="AF164" s="3" t="str">
        <f>IF(COUNTIF(EXFOR!G$42:G$45,"*"&amp;AD164&amp;"*")&gt;0,"○",IF(COUNTIF(EXFOR!J$42:J$45,"*"&amp;W164&amp;"*"&amp;V164)&gt;0,"△","×"))</f>
        <v>×</v>
      </c>
    </row>
    <row r="165" spans="30:31" ht="15">
      <c r="AD165" s="8" t="str">
        <f t="shared" si="8"/>
        <v>.</v>
      </c>
      <c r="AE165" s="8" t="str">
        <f t="shared" si="7"/>
        <v>.</v>
      </c>
    </row>
    <row r="166" spans="1:32" ht="15">
      <c r="A166" s="4" t="s">
        <v>1090</v>
      </c>
      <c r="B166" s="4" t="s">
        <v>1562</v>
      </c>
      <c r="C166" s="4" t="s">
        <v>994</v>
      </c>
      <c r="D166" s="4" t="s">
        <v>1406</v>
      </c>
      <c r="E166" s="4" t="s">
        <v>1323</v>
      </c>
      <c r="F166" s="4" t="s">
        <v>1418</v>
      </c>
      <c r="L166" s="4" t="s">
        <v>1435</v>
      </c>
      <c r="R166" s="4" t="s">
        <v>1436</v>
      </c>
      <c r="S166" s="4" t="s">
        <v>1437</v>
      </c>
      <c r="T166" s="4" t="s">
        <v>1438</v>
      </c>
      <c r="U166" s="4" t="s">
        <v>1439</v>
      </c>
      <c r="V166" s="4" t="s">
        <v>1440</v>
      </c>
      <c r="W166" s="4" t="s">
        <v>1441</v>
      </c>
      <c r="X166" s="4" t="s">
        <v>1442</v>
      </c>
      <c r="Y166" s="4" t="s">
        <v>1443</v>
      </c>
      <c r="Z166" s="7" t="s">
        <v>1444</v>
      </c>
      <c r="AB166" s="2">
        <v>157</v>
      </c>
      <c r="AD166" s="8" t="str">
        <f t="shared" si="8"/>
        <v>AND.80(2002)1</v>
      </c>
      <c r="AE166" s="8" t="str">
        <f t="shared" si="7"/>
        <v>R.C.Reedy.2002</v>
      </c>
      <c r="AF166" s="3" t="str">
        <f>IF(COUNTIF(EXFOR!G$46,"*"&amp;AD166&amp;"*")&gt;0,"○",IF(COUNTIF(EXFOR!J$46,"*"&amp;W166&amp;"*"&amp;V166)&gt;0,"△","×"))</f>
        <v>×</v>
      </c>
    </row>
    <row r="167" spans="1:32" ht="15">
      <c r="A167" s="4" t="s">
        <v>1090</v>
      </c>
      <c r="B167" s="4" t="s">
        <v>1562</v>
      </c>
      <c r="C167" s="4" t="s">
        <v>994</v>
      </c>
      <c r="D167" s="4" t="s">
        <v>1406</v>
      </c>
      <c r="E167" s="4" t="s">
        <v>1323</v>
      </c>
      <c r="F167" s="4" t="s">
        <v>1418</v>
      </c>
      <c r="L167" s="4" t="s">
        <v>1435</v>
      </c>
      <c r="R167" s="4" t="s">
        <v>1445</v>
      </c>
      <c r="S167" s="4" t="s">
        <v>1446</v>
      </c>
      <c r="V167" s="4" t="s">
        <v>1373</v>
      </c>
      <c r="W167" s="4" t="s">
        <v>1447</v>
      </c>
      <c r="X167" s="4" t="s">
        <v>1447</v>
      </c>
      <c r="Y167" s="4" t="s">
        <v>1448</v>
      </c>
      <c r="AB167" s="2">
        <v>158</v>
      </c>
      <c r="AD167" s="8" t="str">
        <f t="shared" si="8"/>
        <v>INDC(CPR)-051.(2000)</v>
      </c>
      <c r="AE167" s="8" t="str">
        <f t="shared" si="7"/>
        <v>C.Zhou.2000</v>
      </c>
      <c r="AF167" s="3" t="str">
        <f>IF(COUNTIF(EXFOR!G$46,"*"&amp;AD167&amp;"*")&gt;0,"○",IF(COUNTIF(EXFOR!J$46,"*"&amp;W167&amp;"*"&amp;V167)&gt;0,"△","×"))</f>
        <v>×</v>
      </c>
    </row>
    <row r="168" spans="1:32" ht="15">
      <c r="A168" s="4" t="s">
        <v>1090</v>
      </c>
      <c r="B168" s="4" t="s">
        <v>1562</v>
      </c>
      <c r="C168" s="4" t="s">
        <v>994</v>
      </c>
      <c r="D168" s="4" t="s">
        <v>1406</v>
      </c>
      <c r="E168" s="4" t="s">
        <v>1323</v>
      </c>
      <c r="F168" s="4" t="s">
        <v>1418</v>
      </c>
      <c r="R168" s="4" t="s">
        <v>1449</v>
      </c>
      <c r="S168" s="4" t="s">
        <v>1450</v>
      </c>
      <c r="U168" s="4" t="s">
        <v>1451</v>
      </c>
      <c r="V168" s="4" t="s">
        <v>1452</v>
      </c>
      <c r="W168" s="4" t="s">
        <v>1447</v>
      </c>
      <c r="X168" s="4" t="s">
        <v>1447</v>
      </c>
      <c r="Y168" s="4" t="s">
        <v>1453</v>
      </c>
      <c r="AB168" s="2">
        <v>159</v>
      </c>
      <c r="AD168" s="8" t="str">
        <f t="shared" si="8"/>
        <v>INDC(CPR)-049/L.(1999)76</v>
      </c>
      <c r="AE168" s="8" t="str">
        <f t="shared" si="7"/>
        <v>C.Zhou.1999</v>
      </c>
      <c r="AF168" s="3" t="str">
        <f>IF(COUNTIF(EXFOR!G$46,"*"&amp;AD168&amp;"*")&gt;0,"○",IF(COUNTIF(EXFOR!J$46,"*"&amp;W168&amp;"*"&amp;V168)&gt;0,"△","×"))</f>
        <v>×</v>
      </c>
    </row>
    <row r="169" spans="1:32" ht="15">
      <c r="A169" s="4" t="s">
        <v>1090</v>
      </c>
      <c r="B169" s="4" t="s">
        <v>1562</v>
      </c>
      <c r="C169" s="4" t="s">
        <v>994</v>
      </c>
      <c r="D169" s="4" t="s">
        <v>1406</v>
      </c>
      <c r="E169" s="4" t="s">
        <v>1323</v>
      </c>
      <c r="G169" s="4" t="s">
        <v>1091</v>
      </c>
      <c r="H169" s="4" t="s">
        <v>1759</v>
      </c>
      <c r="K169" s="4" t="s">
        <v>1408</v>
      </c>
      <c r="R169" s="4" t="s">
        <v>1092</v>
      </c>
      <c r="S169" s="4" t="s">
        <v>1352</v>
      </c>
      <c r="T169" s="4" t="s">
        <v>1093</v>
      </c>
      <c r="U169" s="4" t="s">
        <v>1094</v>
      </c>
      <c r="V169" s="4" t="s">
        <v>1381</v>
      </c>
      <c r="W169" s="4" t="s">
        <v>1095</v>
      </c>
      <c r="X169" s="4" t="s">
        <v>1096</v>
      </c>
      <c r="Y169" s="4" t="s">
        <v>1097</v>
      </c>
      <c r="Z169" s="7" t="s">
        <v>1098</v>
      </c>
      <c r="AB169" s="2">
        <v>160</v>
      </c>
      <c r="AD169" s="8" t="str">
        <f t="shared" si="8"/>
        <v>NP/A.621(1997)243</v>
      </c>
      <c r="AE169" s="8" t="str">
        <f t="shared" si="7"/>
        <v>V.V.Ketlerov.1997</v>
      </c>
      <c r="AF169" s="3" t="str">
        <f>IF(COUNTIF(EXFOR!G$46,"*"&amp;AD169&amp;"*")&gt;0,"○",IF(COUNTIF(EXFOR!J$46,"*"&amp;W169&amp;"*"&amp;V169)&gt;0,"△","×"))</f>
        <v>×</v>
      </c>
    </row>
    <row r="170" spans="1:32" ht="15">
      <c r="A170" s="4" t="s">
        <v>1090</v>
      </c>
      <c r="B170" s="4" t="s">
        <v>1562</v>
      </c>
      <c r="C170" s="4" t="s">
        <v>994</v>
      </c>
      <c r="D170" s="4" t="s">
        <v>1406</v>
      </c>
      <c r="E170" s="4" t="s">
        <v>1323</v>
      </c>
      <c r="F170" s="4" t="s">
        <v>1418</v>
      </c>
      <c r="H170" s="4" t="s">
        <v>1396</v>
      </c>
      <c r="L170" s="4" t="s">
        <v>1408</v>
      </c>
      <c r="R170" s="4" t="s">
        <v>1099</v>
      </c>
      <c r="S170" s="4" t="s">
        <v>1100</v>
      </c>
      <c r="U170" s="4" t="s">
        <v>1571</v>
      </c>
      <c r="V170" s="4" t="s">
        <v>1525</v>
      </c>
      <c r="W170" s="4" t="s">
        <v>1101</v>
      </c>
      <c r="X170" s="4" t="s">
        <v>1102</v>
      </c>
      <c r="Y170" s="4" t="s">
        <v>1103</v>
      </c>
      <c r="AB170" s="2">
        <v>161</v>
      </c>
      <c r="AD170" s="8" t="str">
        <f t="shared" si="8"/>
        <v>NEANDC(CAN)-51/L.(1979)3</v>
      </c>
      <c r="AE170" s="8" t="str">
        <f t="shared" si="7"/>
        <v>M.A.Lone.1979</v>
      </c>
      <c r="AF170" s="3" t="str">
        <f>IF(COUNTIF(EXFOR!G$46,"*"&amp;AD170&amp;"*")&gt;0,"○",IF(COUNTIF(EXFOR!J$46,"*"&amp;W170&amp;"*"&amp;V170)&gt;0,"△","×"))</f>
        <v>×</v>
      </c>
    </row>
    <row r="171" spans="1:32" ht="15">
      <c r="A171" s="4" t="s">
        <v>1090</v>
      </c>
      <c r="B171" s="4" t="s">
        <v>1562</v>
      </c>
      <c r="C171" s="4" t="s">
        <v>994</v>
      </c>
      <c r="D171" s="4" t="s">
        <v>1406</v>
      </c>
      <c r="E171" s="4" t="s">
        <v>1323</v>
      </c>
      <c r="F171" s="4" t="s">
        <v>1418</v>
      </c>
      <c r="H171" s="4" t="s">
        <v>1408</v>
      </c>
      <c r="R171" s="4" t="s">
        <v>1104</v>
      </c>
      <c r="S171" s="4" t="s">
        <v>1105</v>
      </c>
      <c r="U171" s="4" t="s">
        <v>1106</v>
      </c>
      <c r="V171" s="4" t="s">
        <v>1525</v>
      </c>
      <c r="W171" s="4" t="s">
        <v>1101</v>
      </c>
      <c r="X171" s="4" t="s">
        <v>1102</v>
      </c>
      <c r="Y171" s="4" t="s">
        <v>1107</v>
      </c>
      <c r="AB171" s="2">
        <v>162</v>
      </c>
      <c r="AD171" s="8" t="str">
        <f t="shared" si="8"/>
        <v>Proc.Intern.Symp.Neutron Capture Gamma Ray Spectroscopy and Related Topics, 3rd, BNL, Upton, NY (1978), R.E.Chrien, W.R.Kane, Eds., Plenum Press, New York.(1979)678</v>
      </c>
      <c r="AE171" s="8" t="str">
        <f t="shared" si="7"/>
        <v>M.A.Lone.1979</v>
      </c>
      <c r="AF171" s="3" t="str">
        <f>IF(COUNTIF(EXFOR!G$46,"*"&amp;AD171&amp;"*")&gt;0,"○",IF(COUNTIF(EXFOR!J$46,"*"&amp;W171&amp;"*"&amp;V171)&gt;0,"△","×"))</f>
        <v>×</v>
      </c>
    </row>
    <row r="172" spans="1:32" ht="15">
      <c r="A172" s="4" t="s">
        <v>1090</v>
      </c>
      <c r="B172" s="4" t="s">
        <v>1562</v>
      </c>
      <c r="C172" s="4" t="s">
        <v>994</v>
      </c>
      <c r="D172" s="4" t="s">
        <v>1406</v>
      </c>
      <c r="E172" s="4" t="s">
        <v>1323</v>
      </c>
      <c r="F172" s="4" t="s">
        <v>1418</v>
      </c>
      <c r="H172" s="4" t="s">
        <v>1396</v>
      </c>
      <c r="L172" s="4" t="s">
        <v>1408</v>
      </c>
      <c r="R172" s="4" t="s">
        <v>1108</v>
      </c>
      <c r="S172" s="4" t="s">
        <v>1109</v>
      </c>
      <c r="U172" s="4" t="s">
        <v>1106</v>
      </c>
      <c r="V172" s="4" t="s">
        <v>987</v>
      </c>
      <c r="W172" s="4" t="s">
        <v>1101</v>
      </c>
      <c r="X172" s="4" t="s">
        <v>1102</v>
      </c>
      <c r="Y172" s="4" t="s">
        <v>1110</v>
      </c>
      <c r="AB172" s="2">
        <v>163</v>
      </c>
      <c r="AD172" s="8" t="str">
        <f t="shared" si="8"/>
        <v>Proc.Intern.Symp.Neutron Capture Gamma Ray Spectroscopy and Related Topics, 3rd, BNL, Upton, (1978), R.E.Chrien, W.R.Kane, eds., Plenum Press, New York.(1978)678</v>
      </c>
      <c r="AE172" s="8" t="str">
        <f t="shared" si="7"/>
        <v>M.A.Lone.1978</v>
      </c>
      <c r="AF172" s="3" t="str">
        <f>IF(COUNTIF(EXFOR!G$46,"*"&amp;AD172&amp;"*")&gt;0,"○",IF(COUNTIF(EXFOR!J$46,"*"&amp;W172&amp;"*"&amp;V172)&gt;0,"△","×"))</f>
        <v>×</v>
      </c>
    </row>
    <row r="173" spans="1:32" ht="15">
      <c r="A173" s="4" t="s">
        <v>1090</v>
      </c>
      <c r="B173" s="4" t="s">
        <v>1562</v>
      </c>
      <c r="C173" s="4" t="s">
        <v>994</v>
      </c>
      <c r="D173" s="4" t="s">
        <v>1406</v>
      </c>
      <c r="E173" s="4" t="s">
        <v>1323</v>
      </c>
      <c r="F173" s="4" t="s">
        <v>1530</v>
      </c>
      <c r="H173" s="4" t="s">
        <v>1396</v>
      </c>
      <c r="L173" s="4" t="s">
        <v>1408</v>
      </c>
      <c r="R173" s="4" t="s">
        <v>1111</v>
      </c>
      <c r="S173" s="4" t="s">
        <v>1112</v>
      </c>
      <c r="AB173" s="2">
        <v>164</v>
      </c>
      <c r="AD173" s="8" t="str">
        <f t="shared" si="8"/>
        <v>CONF BNL(Neutron Capt g-Ray Spectr),Contrib,No48,Lone.</v>
      </c>
      <c r="AE173" s="8" t="str">
        <f t="shared" si="7"/>
        <v>.</v>
      </c>
      <c r="AF173" s="3" t="str">
        <f>IF(COUNTIF(EXFOR!G$46,"*"&amp;AD173&amp;"*")&gt;0,"○",IF(COUNTIF(EXFOR!J$46,"*"&amp;W173&amp;"*"&amp;V173)&gt;0,"△","×"))</f>
        <v>×</v>
      </c>
    </row>
    <row r="174" spans="1:32" ht="15">
      <c r="A174" s="4" t="s">
        <v>1090</v>
      </c>
      <c r="B174" s="4" t="s">
        <v>1562</v>
      </c>
      <c r="C174" s="4" t="s">
        <v>994</v>
      </c>
      <c r="D174" s="4" t="s">
        <v>1406</v>
      </c>
      <c r="E174" s="4" t="s">
        <v>1323</v>
      </c>
      <c r="F174" s="4" t="s">
        <v>1418</v>
      </c>
      <c r="H174" s="4" t="s">
        <v>1396</v>
      </c>
      <c r="L174" s="4" t="s">
        <v>1408</v>
      </c>
      <c r="R174" s="4" t="s">
        <v>1113</v>
      </c>
      <c r="S174" s="4" t="s">
        <v>1114</v>
      </c>
      <c r="AB174" s="2">
        <v>165</v>
      </c>
      <c r="AD174" s="8" t="str">
        <f t="shared" si="8"/>
        <v>REPT AECL-6366,p57,Lone.</v>
      </c>
      <c r="AE174" s="8" t="str">
        <f t="shared" si="7"/>
        <v>.</v>
      </c>
      <c r="AF174" s="3" t="str">
        <f>IF(COUNTIF(EXFOR!G$46,"*"&amp;AD174&amp;"*")&gt;0,"○",IF(COUNTIF(EXFOR!J$46,"*"&amp;W174&amp;"*"&amp;V174)&gt;0,"△","×"))</f>
        <v>×</v>
      </c>
    </row>
    <row r="175" spans="30:31" ht="15">
      <c r="AD175" s="8"/>
      <c r="AE175" s="8" t="str">
        <f t="shared" si="7"/>
        <v>.</v>
      </c>
    </row>
    <row r="176" spans="1:32" ht="15">
      <c r="A176" s="4" t="s">
        <v>1115</v>
      </c>
      <c r="B176" s="4" t="s">
        <v>1562</v>
      </c>
      <c r="C176" s="4" t="s">
        <v>994</v>
      </c>
      <c r="D176" s="4" t="s">
        <v>1333</v>
      </c>
      <c r="E176" s="4" t="s">
        <v>1323</v>
      </c>
      <c r="F176" s="4" t="s">
        <v>1116</v>
      </c>
      <c r="G176" s="4" t="s">
        <v>1117</v>
      </c>
      <c r="L176" s="4" t="s">
        <v>1408</v>
      </c>
      <c r="R176" s="4" t="s">
        <v>1118</v>
      </c>
      <c r="S176" s="4" t="s">
        <v>1352</v>
      </c>
      <c r="T176" s="4" t="s">
        <v>1601</v>
      </c>
      <c r="U176" s="4" t="s">
        <v>1119</v>
      </c>
      <c r="V176" s="4" t="s">
        <v>1603</v>
      </c>
      <c r="W176" s="4" t="s">
        <v>1621</v>
      </c>
      <c r="X176" s="4" t="s">
        <v>1120</v>
      </c>
      <c r="Y176" s="4" t="s">
        <v>1121</v>
      </c>
      <c r="Z176" s="7" t="s">
        <v>1122</v>
      </c>
      <c r="AB176" s="2">
        <v>166</v>
      </c>
      <c r="AD176" s="8" t="str">
        <f aca="true" t="shared" si="9" ref="AD176:AD207">S176&amp;"."&amp;IF(IF(T176="","",T176)&amp;IF(V176="",",","("&amp;V176&amp;")")&amp;IF(U176="","",U176)=",","",IF(T176="","",T176)&amp;IF(V176="",",","("&amp;V176&amp;")")&amp;IF(U176="","",U176))</f>
        <v>NP/A.758(2005)73c</v>
      </c>
      <c r="AE176" s="8" t="str">
        <f t="shared" si="7"/>
        <v>C.Iliadis.2005</v>
      </c>
      <c r="AF176" s="3" t="str">
        <f>IF(COUNTIF(EXFOR!G$47:G$54,"*"&amp;AD176&amp;"*")&gt;0,"○",IF(COUNTIF(EXFOR!J$47:J$54,"*"&amp;W176&amp;"*"&amp;V176)&gt;0,"△","×"))</f>
        <v>△</v>
      </c>
    </row>
    <row r="177" spans="1:32" ht="15">
      <c r="A177" s="4" t="s">
        <v>1115</v>
      </c>
      <c r="B177" s="4" t="s">
        <v>1562</v>
      </c>
      <c r="C177" s="4" t="s">
        <v>994</v>
      </c>
      <c r="D177" s="4" t="s">
        <v>1333</v>
      </c>
      <c r="E177" s="4" t="s">
        <v>1323</v>
      </c>
      <c r="F177" s="4" t="s">
        <v>1123</v>
      </c>
      <c r="G177" s="4" t="s">
        <v>1124</v>
      </c>
      <c r="J177" s="4" t="s">
        <v>1396</v>
      </c>
      <c r="L177" s="4" t="s">
        <v>1408</v>
      </c>
      <c r="R177" s="4" t="s">
        <v>1125</v>
      </c>
      <c r="S177" s="4" t="s">
        <v>1336</v>
      </c>
      <c r="T177" s="4" t="s">
        <v>1126</v>
      </c>
      <c r="U177" s="4" t="s">
        <v>1127</v>
      </c>
      <c r="V177" s="4" t="s">
        <v>1603</v>
      </c>
      <c r="W177" s="4" t="s">
        <v>1128</v>
      </c>
      <c r="X177" s="4" t="s">
        <v>1129</v>
      </c>
      <c r="Y177" s="4" t="s">
        <v>1130</v>
      </c>
      <c r="Z177" s="7" t="s">
        <v>1131</v>
      </c>
      <c r="AB177" s="2">
        <v>167</v>
      </c>
      <c r="AD177" s="8" t="str">
        <f t="shared" si="9"/>
        <v>PR/C.71(2005)055801</v>
      </c>
      <c r="AE177" s="8" t="str">
        <f t="shared" si="7"/>
        <v>C.Fox.2005</v>
      </c>
      <c r="AF177" s="3" t="str">
        <f>IF(COUNTIF(EXFOR!G$47:G$54,"*"&amp;AD177&amp;"*")&gt;0,"○",IF(COUNTIF(EXFOR!J$47:J$54,"*"&amp;W177&amp;"*"&amp;V177)&gt;0,"△","×"))</f>
        <v>×</v>
      </c>
    </row>
    <row r="178" spans="1:32" ht="15">
      <c r="A178" s="4" t="s">
        <v>1115</v>
      </c>
      <c r="B178" s="4" t="s">
        <v>1562</v>
      </c>
      <c r="C178" s="4" t="s">
        <v>994</v>
      </c>
      <c r="D178" s="4" t="s">
        <v>1333</v>
      </c>
      <c r="E178" s="4" t="s">
        <v>1323</v>
      </c>
      <c r="F178" s="4" t="s">
        <v>1616</v>
      </c>
      <c r="G178" s="4" t="s">
        <v>1617</v>
      </c>
      <c r="R178" s="4" t="s">
        <v>1618</v>
      </c>
      <c r="S178" s="4" t="s">
        <v>1336</v>
      </c>
      <c r="T178" s="4" t="s">
        <v>1619</v>
      </c>
      <c r="U178" s="4" t="s">
        <v>1620</v>
      </c>
      <c r="V178" s="4" t="s">
        <v>1612</v>
      </c>
      <c r="W178" s="4" t="s">
        <v>1621</v>
      </c>
      <c r="X178" s="4" t="s">
        <v>1622</v>
      </c>
      <c r="Y178" s="4" t="s">
        <v>1623</v>
      </c>
      <c r="Z178" s="7" t="s">
        <v>1624</v>
      </c>
      <c r="AB178" s="2">
        <v>168</v>
      </c>
      <c r="AD178" s="8" t="str">
        <f t="shared" si="9"/>
        <v>PR/C.69(2004)064305</v>
      </c>
      <c r="AE178" s="8" t="str">
        <f t="shared" si="7"/>
        <v>C.Iliadis.2004</v>
      </c>
      <c r="AF178" s="3" t="str">
        <f>IF(COUNTIF(EXFOR!G$47:G$54,"*"&amp;AD178&amp;"*")&gt;0,"○",IF(COUNTIF(EXFOR!J$47:J$54,"*"&amp;W178&amp;"*"&amp;V178)&gt;0,"△","×"))</f>
        <v>×</v>
      </c>
    </row>
    <row r="179" spans="1:32" ht="15">
      <c r="A179" s="4" t="s">
        <v>1115</v>
      </c>
      <c r="B179" s="4" t="s">
        <v>1562</v>
      </c>
      <c r="C179" s="4" t="s">
        <v>994</v>
      </c>
      <c r="D179" s="4" t="s">
        <v>1333</v>
      </c>
      <c r="E179" s="4" t="s">
        <v>1323</v>
      </c>
      <c r="F179" s="4" t="s">
        <v>1132</v>
      </c>
      <c r="G179" s="4" t="s">
        <v>1133</v>
      </c>
      <c r="L179" s="4" t="s">
        <v>1408</v>
      </c>
      <c r="R179" s="4" t="s">
        <v>1134</v>
      </c>
      <c r="S179" s="4" t="s">
        <v>1135</v>
      </c>
      <c r="V179" s="4" t="s">
        <v>1612</v>
      </c>
      <c r="W179" s="4" t="s">
        <v>1128</v>
      </c>
      <c r="X179" s="4" t="s">
        <v>1136</v>
      </c>
      <c r="Y179" s="4" t="s">
        <v>1137</v>
      </c>
      <c r="AB179" s="2">
        <v>169</v>
      </c>
      <c r="AD179" s="8" t="str">
        <f t="shared" si="9"/>
        <v>Triangle Univ.Nuclear Lab., Ann.Rept., p.32 (2004).(2004)</v>
      </c>
      <c r="AE179" s="8" t="str">
        <f t="shared" si="7"/>
        <v>C.Fox.2004</v>
      </c>
      <c r="AF179" s="3" t="str">
        <f>IF(COUNTIF(EXFOR!G$47:G$54,"*"&amp;AD179&amp;"*")&gt;0,"○",IF(COUNTIF(EXFOR!J$47:J$54,"*"&amp;W179&amp;"*"&amp;V179)&gt;0,"△","×"))</f>
        <v>×</v>
      </c>
    </row>
    <row r="180" spans="1:32" ht="15">
      <c r="A180" s="4" t="s">
        <v>1115</v>
      </c>
      <c r="B180" s="4" t="s">
        <v>1562</v>
      </c>
      <c r="C180" s="4" t="s">
        <v>994</v>
      </c>
      <c r="D180" s="4" t="s">
        <v>1333</v>
      </c>
      <c r="E180" s="4" t="s">
        <v>1323</v>
      </c>
      <c r="F180" s="4" t="s">
        <v>1132</v>
      </c>
      <c r="G180" s="4" t="s">
        <v>1133</v>
      </c>
      <c r="L180" s="4" t="s">
        <v>1408</v>
      </c>
      <c r="R180" s="4" t="s">
        <v>1134</v>
      </c>
      <c r="S180" s="4" t="s">
        <v>1138</v>
      </c>
      <c r="V180" s="4" t="s">
        <v>1612</v>
      </c>
      <c r="W180" s="4" t="s">
        <v>1128</v>
      </c>
      <c r="X180" s="4" t="s">
        <v>1136</v>
      </c>
      <c r="Y180" s="4" t="s">
        <v>1137</v>
      </c>
      <c r="AB180" s="2">
        <v>170</v>
      </c>
      <c r="AD180" s="8" t="str">
        <f t="shared" si="9"/>
        <v>TUNL-XLIII.(2004)</v>
      </c>
      <c r="AE180" s="8" t="str">
        <f t="shared" si="7"/>
        <v>C.Fox.2004</v>
      </c>
      <c r="AF180" s="3" t="str">
        <f>IF(COUNTIF(EXFOR!G$47:G$54,"*"&amp;AD180&amp;"*")&gt;0,"○",IF(COUNTIF(EXFOR!J$47:J$54,"*"&amp;W180&amp;"*"&amp;V180)&gt;0,"△","×"))</f>
        <v>×</v>
      </c>
    </row>
    <row r="181" spans="1:32" ht="15">
      <c r="A181" s="4" t="s">
        <v>1115</v>
      </c>
      <c r="B181" s="4" t="s">
        <v>1562</v>
      </c>
      <c r="C181" s="4" t="s">
        <v>994</v>
      </c>
      <c r="D181" s="4" t="s">
        <v>1333</v>
      </c>
      <c r="E181" s="4" t="s">
        <v>1323</v>
      </c>
      <c r="F181" s="4" t="s">
        <v>1360</v>
      </c>
      <c r="J181" s="4" t="s">
        <v>1325</v>
      </c>
      <c r="R181" s="4" t="s">
        <v>1666</v>
      </c>
      <c r="S181" s="4" t="s">
        <v>1352</v>
      </c>
      <c r="T181" s="4" t="s">
        <v>1667</v>
      </c>
      <c r="U181" s="4" t="s">
        <v>1668</v>
      </c>
      <c r="V181" s="4" t="s">
        <v>1662</v>
      </c>
      <c r="W181" s="4" t="s">
        <v>1669</v>
      </c>
      <c r="X181" s="4" t="s">
        <v>1670</v>
      </c>
      <c r="Y181" s="4" t="s">
        <v>1671</v>
      </c>
      <c r="Z181" s="7" t="s">
        <v>1672</v>
      </c>
      <c r="AB181" s="2">
        <v>171</v>
      </c>
      <c r="AD181" s="8" t="str">
        <f t="shared" si="9"/>
        <v>NP/A.688(2001)126c</v>
      </c>
      <c r="AE181" s="8" t="str">
        <f t="shared" si="7"/>
        <v>G.Gervino.2001</v>
      </c>
      <c r="AF181" s="3" t="str">
        <f>IF(COUNTIF(EXFOR!G$47:G$54,"*"&amp;AD181&amp;"*")&gt;0,"○",IF(COUNTIF(EXFOR!J$47:J$54,"*"&amp;W181&amp;"*"&amp;V181)&gt;0,"△","×"))</f>
        <v>×</v>
      </c>
    </row>
    <row r="182" spans="1:32" ht="15">
      <c r="A182" s="4" t="s">
        <v>1115</v>
      </c>
      <c r="B182" s="4" t="s">
        <v>1562</v>
      </c>
      <c r="C182" s="4" t="s">
        <v>994</v>
      </c>
      <c r="D182" s="4" t="s">
        <v>1333</v>
      </c>
      <c r="E182" s="4" t="s">
        <v>1323</v>
      </c>
      <c r="F182" s="4" t="s">
        <v>1139</v>
      </c>
      <c r="L182" s="4" t="s">
        <v>1408</v>
      </c>
      <c r="R182" s="4" t="s">
        <v>1140</v>
      </c>
      <c r="S182" s="4" t="s">
        <v>1141</v>
      </c>
      <c r="V182" s="4" t="s">
        <v>1452</v>
      </c>
      <c r="W182" s="4" t="s">
        <v>1142</v>
      </c>
      <c r="X182" s="4" t="s">
        <v>1143</v>
      </c>
      <c r="Y182" s="4" t="s">
        <v>1144</v>
      </c>
      <c r="AB182" s="2">
        <v>172</v>
      </c>
      <c r="AD182" s="8" t="str">
        <f t="shared" si="9"/>
        <v>ORNL-6957,Physics Division Progress Report 1998,RIB003.(1999)</v>
      </c>
      <c r="AE182" s="8" t="str">
        <f t="shared" si="7"/>
        <v>J.C.Blackmon.1999</v>
      </c>
      <c r="AF182" s="3" t="str">
        <f>IF(COUNTIF(EXFOR!G$47:G$54,"*"&amp;AD182&amp;"*")&gt;0,"○",IF(COUNTIF(EXFOR!J$47:J$54,"*"&amp;W182&amp;"*"&amp;V182)&gt;0,"△","×"))</f>
        <v>×</v>
      </c>
    </row>
    <row r="183" spans="1:32" ht="15">
      <c r="A183" s="4" t="s">
        <v>1115</v>
      </c>
      <c r="B183" s="4" t="s">
        <v>1562</v>
      </c>
      <c r="C183" s="4" t="s">
        <v>994</v>
      </c>
      <c r="D183" s="4" t="s">
        <v>1333</v>
      </c>
      <c r="E183" s="4" t="s">
        <v>1323</v>
      </c>
      <c r="F183" s="4" t="s">
        <v>1360</v>
      </c>
      <c r="I183" s="4" t="s">
        <v>1435</v>
      </c>
      <c r="R183" s="4" t="s">
        <v>1720</v>
      </c>
      <c r="S183" s="4" t="s">
        <v>1721</v>
      </c>
      <c r="T183" s="4" t="s">
        <v>1722</v>
      </c>
      <c r="U183" s="4" t="s">
        <v>1723</v>
      </c>
      <c r="V183" s="4" t="s">
        <v>1715</v>
      </c>
      <c r="W183" s="4" t="s">
        <v>1145</v>
      </c>
      <c r="X183" s="4" t="s">
        <v>1725</v>
      </c>
      <c r="Y183" s="4" t="s">
        <v>1726</v>
      </c>
      <c r="Z183" s="7" t="s">
        <v>1727</v>
      </c>
      <c r="AB183" s="2">
        <v>173</v>
      </c>
      <c r="AD183" s="8" t="str">
        <f t="shared" si="9"/>
        <v>RMP.70(1998)1265</v>
      </c>
      <c r="AE183" s="8" t="str">
        <f t="shared" si="7"/>
        <v>E.G.Adelberger.1998</v>
      </c>
      <c r="AF183" s="3" t="str">
        <f>IF(COUNTIF(EXFOR!G$47:G$54,"*"&amp;AD183&amp;"*")&gt;0,"○",IF(COUNTIF(EXFOR!J$47:J$54,"*"&amp;W183&amp;"*"&amp;V183)&gt;0,"△","×"))</f>
        <v>×</v>
      </c>
    </row>
    <row r="184" spans="1:32" ht="15">
      <c r="A184" s="4" t="s">
        <v>1115</v>
      </c>
      <c r="B184" s="4" t="s">
        <v>1562</v>
      </c>
      <c r="C184" s="4" t="s">
        <v>994</v>
      </c>
      <c r="D184" s="4" t="s">
        <v>1333</v>
      </c>
      <c r="E184" s="4" t="s">
        <v>1323</v>
      </c>
      <c r="F184" s="4" t="s">
        <v>1146</v>
      </c>
      <c r="L184" s="4" t="s">
        <v>1408</v>
      </c>
      <c r="R184" s="4" t="s">
        <v>1147</v>
      </c>
      <c r="S184" s="4" t="s">
        <v>1148</v>
      </c>
      <c r="T184" s="4" t="s">
        <v>1149</v>
      </c>
      <c r="U184" s="4" t="s">
        <v>1150</v>
      </c>
      <c r="V184" s="4" t="s">
        <v>931</v>
      </c>
      <c r="W184" s="4" t="s">
        <v>1151</v>
      </c>
      <c r="X184" s="4" t="s">
        <v>1152</v>
      </c>
      <c r="Y184" s="4" t="s">
        <v>1153</v>
      </c>
      <c r="Z184" s="7" t="s">
        <v>1154</v>
      </c>
      <c r="AB184" s="2">
        <v>174</v>
      </c>
      <c r="AD184" s="8" t="str">
        <f t="shared" si="9"/>
        <v>ARI.34(1983)1571</v>
      </c>
      <c r="AE184" s="8" t="str">
        <f t="shared" si="7"/>
        <v>A.E.Pillay.1983</v>
      </c>
      <c r="AF184" s="3" t="str">
        <f>IF(COUNTIF(EXFOR!G$47:G$54,"*"&amp;AD184&amp;"*")&gt;0,"○",IF(COUNTIF(EXFOR!J$47:J$54,"*"&amp;W184&amp;"*"&amp;V184)&gt;0,"△","×"))</f>
        <v>×</v>
      </c>
    </row>
    <row r="185" spans="1:32" ht="15">
      <c r="A185" s="4" t="s">
        <v>1115</v>
      </c>
      <c r="B185" s="4" t="s">
        <v>1562</v>
      </c>
      <c r="C185" s="4" t="s">
        <v>994</v>
      </c>
      <c r="D185" s="4" t="s">
        <v>1333</v>
      </c>
      <c r="E185" s="4" t="s">
        <v>1323</v>
      </c>
      <c r="F185" s="4" t="s">
        <v>1649</v>
      </c>
      <c r="G185" s="4" t="s">
        <v>1155</v>
      </c>
      <c r="H185" s="4" t="s">
        <v>751</v>
      </c>
      <c r="R185" s="4" t="s">
        <v>1156</v>
      </c>
      <c r="S185" s="4" t="s">
        <v>1336</v>
      </c>
      <c r="T185" s="4" t="s">
        <v>1008</v>
      </c>
      <c r="U185" s="4" t="s">
        <v>1364</v>
      </c>
      <c r="V185" s="4" t="s">
        <v>987</v>
      </c>
      <c r="W185" s="4" t="s">
        <v>1157</v>
      </c>
      <c r="X185" s="4" t="s">
        <v>1158</v>
      </c>
      <c r="Y185" s="4" t="s">
        <v>1159</v>
      </c>
      <c r="Z185" s="7" t="s">
        <v>1160</v>
      </c>
      <c r="AB185" s="2">
        <v>175</v>
      </c>
      <c r="AD185" s="8" t="str">
        <f t="shared" si="9"/>
        <v>PR/C.18(1978)2007</v>
      </c>
      <c r="AE185" s="8" t="str">
        <f t="shared" si="7"/>
        <v>J.C.Sens.1978</v>
      </c>
      <c r="AF185" s="3" t="str">
        <f>IF(COUNTIF(EXFOR!G$47:G$54,"*"&amp;AD185&amp;"*")&gt;0,"○",IF(COUNTIF(EXFOR!J$47:J$54,"*"&amp;W185&amp;"*"&amp;V185)&gt;0,"△","×"))</f>
        <v>×</v>
      </c>
    </row>
    <row r="186" spans="1:32" ht="15">
      <c r="A186" s="4" t="s">
        <v>1115</v>
      </c>
      <c r="B186" s="4" t="s">
        <v>1562</v>
      </c>
      <c r="C186" s="4" t="s">
        <v>994</v>
      </c>
      <c r="D186" s="4" t="s">
        <v>1333</v>
      </c>
      <c r="E186" s="4" t="s">
        <v>1323</v>
      </c>
      <c r="F186" s="4" t="s">
        <v>1783</v>
      </c>
      <c r="G186" s="4" t="s">
        <v>1649</v>
      </c>
      <c r="H186" s="4" t="s">
        <v>1408</v>
      </c>
      <c r="R186" s="4" t="s">
        <v>1161</v>
      </c>
      <c r="S186" s="4" t="s">
        <v>1162</v>
      </c>
      <c r="AB186" s="2">
        <v>176</v>
      </c>
      <c r="AD186" s="8" t="str">
        <f t="shared" si="9"/>
        <v>JOUR DABBB 39 1837,Kieser.</v>
      </c>
      <c r="AE186" s="8" t="str">
        <f t="shared" si="7"/>
        <v>.</v>
      </c>
      <c r="AF186" s="3" t="str">
        <f>IF(COUNTIF(EXFOR!G$47:G$54,"*"&amp;AD186&amp;"*")&gt;0,"○",IF(COUNTIF(EXFOR!J$47:J$54,"*"&amp;W186&amp;"*"&amp;V186)&gt;0,"△","×"))</f>
        <v>△</v>
      </c>
    </row>
    <row r="187" spans="1:32" ht="15">
      <c r="A187" s="4" t="s">
        <v>1115</v>
      </c>
      <c r="B187" s="4" t="s">
        <v>1562</v>
      </c>
      <c r="C187" s="4" t="s">
        <v>994</v>
      </c>
      <c r="D187" s="4" t="s">
        <v>1333</v>
      </c>
      <c r="E187" s="4" t="s">
        <v>1323</v>
      </c>
      <c r="F187" s="4" t="s">
        <v>1649</v>
      </c>
      <c r="G187" s="4" t="s">
        <v>1588</v>
      </c>
      <c r="H187" s="4" t="s">
        <v>751</v>
      </c>
      <c r="R187" s="4" t="s">
        <v>1163</v>
      </c>
      <c r="S187" s="4" t="s">
        <v>1336</v>
      </c>
      <c r="T187" s="4" t="s">
        <v>1491</v>
      </c>
      <c r="U187" s="4" t="s">
        <v>1164</v>
      </c>
      <c r="V187" s="4" t="s">
        <v>1538</v>
      </c>
      <c r="W187" s="4" t="s">
        <v>1157</v>
      </c>
      <c r="X187" s="4" t="s">
        <v>1158</v>
      </c>
      <c r="Y187" s="4" t="s">
        <v>1165</v>
      </c>
      <c r="Z187" s="7" t="s">
        <v>1166</v>
      </c>
      <c r="AB187" s="2">
        <v>177</v>
      </c>
      <c r="AD187" s="8" t="str">
        <f t="shared" si="9"/>
        <v>PR/C.16(1977)2129</v>
      </c>
      <c r="AE187" s="8" t="str">
        <f t="shared" si="7"/>
        <v>J.C.Sens.1977</v>
      </c>
      <c r="AF187" s="3" t="str">
        <f>IF(COUNTIF(EXFOR!G$47:G$54,"*"&amp;AD187&amp;"*")&gt;0,"○",IF(COUNTIF(EXFOR!J$47:J$54,"*"&amp;W187&amp;"*"&amp;V187)&gt;0,"△","×"))</f>
        <v>×</v>
      </c>
    </row>
    <row r="188" spans="1:32" ht="15">
      <c r="A188" s="4" t="s">
        <v>1115</v>
      </c>
      <c r="B188" s="4" t="s">
        <v>1562</v>
      </c>
      <c r="C188" s="4" t="s">
        <v>994</v>
      </c>
      <c r="D188" s="4" t="s">
        <v>1333</v>
      </c>
      <c r="E188" s="4" t="s">
        <v>1323</v>
      </c>
      <c r="H188" s="4" t="s">
        <v>1408</v>
      </c>
      <c r="R188" s="4" t="s">
        <v>1167</v>
      </c>
      <c r="S188" s="4" t="s">
        <v>1168</v>
      </c>
      <c r="AB188" s="2">
        <v>178</v>
      </c>
      <c r="AD188" s="8" t="str">
        <f t="shared" si="9"/>
        <v>JOUR PHCAA 33,No3,9,BD6,Kieser.</v>
      </c>
      <c r="AE188" s="8" t="str">
        <f t="shared" si="7"/>
        <v>.</v>
      </c>
      <c r="AF188" s="3" t="str">
        <f>IF(COUNTIF(EXFOR!G$47:G$54,"*"&amp;AD188&amp;"*")&gt;0,"○",IF(COUNTIF(EXFOR!J$47:J$54,"*"&amp;W188&amp;"*"&amp;V188)&gt;0,"△","×"))</f>
        <v>△</v>
      </c>
    </row>
    <row r="189" spans="1:32" ht="15">
      <c r="A189" s="4" t="s">
        <v>1115</v>
      </c>
      <c r="B189" s="4" t="s">
        <v>1562</v>
      </c>
      <c r="C189" s="4" t="s">
        <v>994</v>
      </c>
      <c r="D189" s="4" t="s">
        <v>1333</v>
      </c>
      <c r="E189" s="4" t="s">
        <v>1323</v>
      </c>
      <c r="H189" s="4" t="s">
        <v>1506</v>
      </c>
      <c r="R189" s="4" t="s">
        <v>1169</v>
      </c>
      <c r="S189" s="4" t="s">
        <v>1170</v>
      </c>
      <c r="AB189" s="2">
        <v>179</v>
      </c>
      <c r="AD189" s="8" t="str">
        <f t="shared" si="9"/>
        <v>CONF Paris(Atomic Masses),Proc,P60,Rolfs.</v>
      </c>
      <c r="AE189" s="8" t="str">
        <f t="shared" si="7"/>
        <v>.</v>
      </c>
      <c r="AF189" s="3" t="str">
        <f>IF(COUNTIF(EXFOR!G$47:G$54,"*"&amp;AD189&amp;"*")&gt;0,"○",IF(COUNTIF(EXFOR!J$47:J$54,"*"&amp;W189&amp;"*"&amp;V189)&gt;0,"△","×"))</f>
        <v>△</v>
      </c>
    </row>
    <row r="190" spans="1:32" ht="15">
      <c r="A190" s="4" t="s">
        <v>1115</v>
      </c>
      <c r="B190" s="4" t="s">
        <v>1562</v>
      </c>
      <c r="C190" s="4" t="s">
        <v>994</v>
      </c>
      <c r="D190" s="4" t="s">
        <v>1333</v>
      </c>
      <c r="E190" s="4" t="s">
        <v>1323</v>
      </c>
      <c r="L190" s="4" t="s">
        <v>1408</v>
      </c>
      <c r="R190" s="4" t="s">
        <v>1171</v>
      </c>
      <c r="S190" s="4" t="s">
        <v>1172</v>
      </c>
      <c r="AB190" s="2">
        <v>180</v>
      </c>
      <c r="AD190" s="8" t="str">
        <f t="shared" si="9"/>
        <v>THESIS DABBB 36B 2322,Trautvetter.</v>
      </c>
      <c r="AE190" s="8" t="str">
        <f t="shared" si="7"/>
        <v>.</v>
      </c>
      <c r="AF190" s="3" t="str">
        <f>IF(COUNTIF(EXFOR!G$47:G$54,"*"&amp;AD190&amp;"*")&gt;0,"○",IF(COUNTIF(EXFOR!J$47:J$54,"*"&amp;W190&amp;"*"&amp;V190)&gt;0,"△","×"))</f>
        <v>△</v>
      </c>
    </row>
    <row r="191" spans="1:32" ht="15">
      <c r="A191" s="4" t="s">
        <v>1115</v>
      </c>
      <c r="B191" s="4" t="s">
        <v>1562</v>
      </c>
      <c r="C191" s="4" t="s">
        <v>994</v>
      </c>
      <c r="D191" s="4" t="s">
        <v>1333</v>
      </c>
      <c r="E191" s="4" t="s">
        <v>1323</v>
      </c>
      <c r="F191" s="4" t="s">
        <v>1173</v>
      </c>
      <c r="G191" s="4" t="s">
        <v>1174</v>
      </c>
      <c r="H191" s="4" t="s">
        <v>1560</v>
      </c>
      <c r="L191" s="4" t="s">
        <v>1408</v>
      </c>
      <c r="R191" s="4" t="s">
        <v>1175</v>
      </c>
      <c r="S191" s="4" t="s">
        <v>1352</v>
      </c>
      <c r="T191" s="4" t="s">
        <v>1176</v>
      </c>
      <c r="U191" s="4" t="s">
        <v>1177</v>
      </c>
      <c r="V191" s="4" t="s">
        <v>1867</v>
      </c>
      <c r="W191" s="4" t="s">
        <v>1868</v>
      </c>
      <c r="X191" s="4" t="s">
        <v>1178</v>
      </c>
      <c r="Y191" s="4" t="s">
        <v>1179</v>
      </c>
      <c r="Z191" s="4" t="s">
        <v>1180</v>
      </c>
      <c r="AB191" s="2">
        <v>181</v>
      </c>
      <c r="AD191" s="8" t="str">
        <f t="shared" si="9"/>
        <v>NP/A.250(1975)295</v>
      </c>
      <c r="AE191" s="8" t="str">
        <f t="shared" si="7"/>
        <v>C.Rolfs.1975</v>
      </c>
      <c r="AF191" s="3" t="str">
        <f>IF(COUNTIF(EXFOR!G$47:G$54,"*"&amp;AD191&amp;"*")&gt;0,"○",IF(COUNTIF(EXFOR!J$47:J$54,"*"&amp;W191&amp;"*"&amp;V191)&gt;0,"△","×"))</f>
        <v>×</v>
      </c>
    </row>
    <row r="192" spans="1:32" ht="15">
      <c r="A192" s="4" t="s">
        <v>1115</v>
      </c>
      <c r="B192" s="4" t="s">
        <v>1562</v>
      </c>
      <c r="C192" s="4" t="s">
        <v>994</v>
      </c>
      <c r="D192" s="4" t="s">
        <v>1333</v>
      </c>
      <c r="E192" s="4" t="s">
        <v>1323</v>
      </c>
      <c r="F192" s="4" t="s">
        <v>1863</v>
      </c>
      <c r="G192" s="4" t="s">
        <v>1617</v>
      </c>
      <c r="H192" s="4" t="s">
        <v>1560</v>
      </c>
      <c r="R192" s="4" t="s">
        <v>1864</v>
      </c>
      <c r="S192" s="4" t="s">
        <v>1352</v>
      </c>
      <c r="T192" s="4" t="s">
        <v>1865</v>
      </c>
      <c r="U192" s="4" t="s">
        <v>1866</v>
      </c>
      <c r="V192" s="4" t="s">
        <v>1867</v>
      </c>
      <c r="W192" s="4" t="s">
        <v>1868</v>
      </c>
      <c r="X192" s="4" t="s">
        <v>1869</v>
      </c>
      <c r="Y192" s="4" t="s">
        <v>1870</v>
      </c>
      <c r="Z192" s="4" t="s">
        <v>1871</v>
      </c>
      <c r="AB192" s="2">
        <v>182</v>
      </c>
      <c r="AD192" s="8" t="str">
        <f t="shared" si="9"/>
        <v>NP/A.240(1975)221</v>
      </c>
      <c r="AE192" s="8" t="str">
        <f t="shared" si="7"/>
        <v>C.Rolfs.1975</v>
      </c>
      <c r="AF192" s="3" t="str">
        <f>IF(COUNTIF(EXFOR!G$47:G$54,"*"&amp;AD192&amp;"*")&gt;0,"○",IF(COUNTIF(EXFOR!J$47:J$54,"*"&amp;W192&amp;"*"&amp;V192)&gt;0,"△","×"))</f>
        <v>×</v>
      </c>
    </row>
    <row r="193" spans="1:32" ht="15">
      <c r="A193" s="4" t="s">
        <v>1115</v>
      </c>
      <c r="B193" s="4" t="s">
        <v>1562</v>
      </c>
      <c r="C193" s="4" t="s">
        <v>994</v>
      </c>
      <c r="D193" s="4" t="s">
        <v>1333</v>
      </c>
      <c r="E193" s="4" t="s">
        <v>1323</v>
      </c>
      <c r="H193" s="4" t="s">
        <v>1506</v>
      </c>
      <c r="R193" s="4" t="s">
        <v>1906</v>
      </c>
      <c r="S193" s="4" t="s">
        <v>1907</v>
      </c>
      <c r="U193" s="4" t="s">
        <v>1908</v>
      </c>
      <c r="AB193" s="2">
        <v>183</v>
      </c>
      <c r="AD193" s="8" t="str">
        <f t="shared" si="9"/>
        <v>CONF Vienna(Charged-Particle-Induced Rad Capture),Proc.,197</v>
      </c>
      <c r="AE193" s="8" t="str">
        <f t="shared" si="7"/>
        <v>.</v>
      </c>
      <c r="AF193" s="3" t="str">
        <f>IF(COUNTIF(EXFOR!G$47:G$54,"*"&amp;AD193&amp;"*")&gt;0,"○",IF(COUNTIF(EXFOR!J$47:J$54,"*"&amp;W193&amp;"*"&amp;V193)&gt;0,"△","×"))</f>
        <v>△</v>
      </c>
    </row>
    <row r="194" spans="1:32" ht="15">
      <c r="A194" s="4" t="s">
        <v>1115</v>
      </c>
      <c r="B194" s="4" t="s">
        <v>1562</v>
      </c>
      <c r="C194" s="4" t="s">
        <v>994</v>
      </c>
      <c r="D194" s="4" t="s">
        <v>1333</v>
      </c>
      <c r="E194" s="4" t="s">
        <v>1323</v>
      </c>
      <c r="F194" s="4" t="s">
        <v>1181</v>
      </c>
      <c r="G194" s="4" t="s">
        <v>1588</v>
      </c>
      <c r="H194" s="4" t="s">
        <v>1506</v>
      </c>
      <c r="R194" s="4" t="s">
        <v>1182</v>
      </c>
      <c r="S194" s="4" t="s">
        <v>1183</v>
      </c>
      <c r="U194" s="4" t="s">
        <v>1498</v>
      </c>
      <c r="AB194" s="2">
        <v>184</v>
      </c>
      <c r="AD194" s="8" t="str">
        <f t="shared" si="9"/>
        <v>REPT Univ Louis Pasteur,Strasbourg,1974 Annual.,37</v>
      </c>
      <c r="AE194" s="8" t="str">
        <f t="shared" si="7"/>
        <v>.</v>
      </c>
      <c r="AF194" s="3" t="str">
        <f>IF(COUNTIF(EXFOR!G$47:G$54,"*"&amp;AD194&amp;"*")&gt;0,"○",IF(COUNTIF(EXFOR!J$47:J$54,"*"&amp;W194&amp;"*"&amp;V194)&gt;0,"△","×"))</f>
        <v>△</v>
      </c>
    </row>
    <row r="195" spans="1:32" ht="15">
      <c r="A195" s="4" t="s">
        <v>1115</v>
      </c>
      <c r="B195" s="4" t="s">
        <v>1562</v>
      </c>
      <c r="C195" s="4" t="s">
        <v>994</v>
      </c>
      <c r="D195" s="4" t="s">
        <v>1333</v>
      </c>
      <c r="E195" s="4" t="s">
        <v>1323</v>
      </c>
      <c r="F195" s="4" t="s">
        <v>1184</v>
      </c>
      <c r="G195" s="4" t="s">
        <v>1185</v>
      </c>
      <c r="H195" s="4" t="s">
        <v>821</v>
      </c>
      <c r="R195" s="4" t="s">
        <v>1186</v>
      </c>
      <c r="S195" s="4" t="s">
        <v>1352</v>
      </c>
      <c r="T195" s="4" t="s">
        <v>1778</v>
      </c>
      <c r="U195" s="4" t="s">
        <v>1187</v>
      </c>
      <c r="V195" s="4" t="s">
        <v>1564</v>
      </c>
      <c r="W195" s="4" t="s">
        <v>1157</v>
      </c>
      <c r="X195" s="4" t="s">
        <v>1188</v>
      </c>
      <c r="Y195" s="4" t="s">
        <v>1189</v>
      </c>
      <c r="Z195" s="4" t="s">
        <v>1190</v>
      </c>
      <c r="AB195" s="2">
        <v>185</v>
      </c>
      <c r="AD195" s="8" t="str">
        <f t="shared" si="9"/>
        <v>NP/A.199(1973)241</v>
      </c>
      <c r="AE195" s="8" t="str">
        <f aca="true" t="shared" si="10" ref="AE195:AE258">W195&amp;"."&amp;V195</f>
        <v>J.C.Sens.1973</v>
      </c>
      <c r="AF195" s="3" t="str">
        <f>IF(COUNTIF(EXFOR!G$47:G$54,"*"&amp;AD195&amp;"*")&gt;0,"○",IF(COUNTIF(EXFOR!J$47:J$54,"*"&amp;W195&amp;"*"&amp;V195)&gt;0,"△","×"))</f>
        <v>×</v>
      </c>
    </row>
    <row r="196" spans="1:32" ht="15">
      <c r="A196" s="4" t="s">
        <v>1115</v>
      </c>
      <c r="B196" s="4" t="s">
        <v>1562</v>
      </c>
      <c r="C196" s="4" t="s">
        <v>994</v>
      </c>
      <c r="D196" s="4" t="s">
        <v>1333</v>
      </c>
      <c r="E196" s="4" t="s">
        <v>1323</v>
      </c>
      <c r="F196" s="4" t="s">
        <v>1191</v>
      </c>
      <c r="L196" s="4" t="s">
        <v>1408</v>
      </c>
      <c r="R196" s="4" t="s">
        <v>1192</v>
      </c>
      <c r="S196" s="4" t="s">
        <v>1352</v>
      </c>
      <c r="T196" s="4" t="s">
        <v>1778</v>
      </c>
      <c r="U196" s="4" t="s">
        <v>1193</v>
      </c>
      <c r="V196" s="4" t="s">
        <v>1564</v>
      </c>
      <c r="W196" s="4" t="s">
        <v>1868</v>
      </c>
      <c r="X196" s="4" t="s">
        <v>1194</v>
      </c>
      <c r="Y196" s="4" t="s">
        <v>1195</v>
      </c>
      <c r="Z196" s="4" t="s">
        <v>1196</v>
      </c>
      <c r="AB196" s="2">
        <v>186</v>
      </c>
      <c r="AD196" s="8" t="str">
        <f t="shared" si="9"/>
        <v>NP/A.199(1973)274</v>
      </c>
      <c r="AE196" s="8" t="str">
        <f t="shared" si="10"/>
        <v>C.Rolfs.1973</v>
      </c>
      <c r="AF196" s="3" t="str">
        <f>IF(COUNTIF(EXFOR!G$47:G$54,"*"&amp;AD196&amp;"*")&gt;0,"○",IF(COUNTIF(EXFOR!J$47:J$54,"*"&amp;W196&amp;"*"&amp;V196)&gt;0,"△","×"))</f>
        <v>△</v>
      </c>
    </row>
    <row r="197" spans="1:32" ht="15">
      <c r="A197" s="4" t="s">
        <v>1115</v>
      </c>
      <c r="B197" s="4" t="s">
        <v>1562</v>
      </c>
      <c r="C197" s="4" t="s">
        <v>994</v>
      </c>
      <c r="D197" s="4" t="s">
        <v>1333</v>
      </c>
      <c r="E197" s="4" t="s">
        <v>1323</v>
      </c>
      <c r="H197" s="4" t="s">
        <v>1920</v>
      </c>
      <c r="R197" s="4" t="s">
        <v>1197</v>
      </c>
      <c r="S197" s="4" t="s">
        <v>1198</v>
      </c>
      <c r="AB197" s="2">
        <v>187</v>
      </c>
      <c r="AD197" s="8" t="str">
        <f t="shared" si="9"/>
        <v>JOUR BAPSA 17 444,I Berka,5/2/72.</v>
      </c>
      <c r="AE197" s="8" t="str">
        <f t="shared" si="10"/>
        <v>.</v>
      </c>
      <c r="AF197" s="3" t="str">
        <f>IF(COUNTIF(EXFOR!G$47:G$54,"*"&amp;AD197&amp;"*")&gt;0,"○",IF(COUNTIF(EXFOR!J$47:J$54,"*"&amp;W197&amp;"*"&amp;V197)&gt;0,"△","×"))</f>
        <v>△</v>
      </c>
    </row>
    <row r="198" spans="1:32" ht="15">
      <c r="A198" s="4" t="s">
        <v>1115</v>
      </c>
      <c r="B198" s="4" t="s">
        <v>1562</v>
      </c>
      <c r="C198" s="4" t="s">
        <v>994</v>
      </c>
      <c r="D198" s="4" t="s">
        <v>1333</v>
      </c>
      <c r="E198" s="4" t="s">
        <v>1323</v>
      </c>
      <c r="F198" s="4" t="s">
        <v>1199</v>
      </c>
      <c r="H198" s="4" t="s">
        <v>1569</v>
      </c>
      <c r="R198" s="4" t="s">
        <v>1200</v>
      </c>
      <c r="S198" s="4" t="s">
        <v>1900</v>
      </c>
      <c r="T198" s="4" t="s">
        <v>1201</v>
      </c>
      <c r="U198" s="1" t="s">
        <v>1202</v>
      </c>
      <c r="V198" s="4" t="s">
        <v>1940</v>
      </c>
      <c r="W198" s="4" t="s">
        <v>1203</v>
      </c>
      <c r="X198" s="4" t="s">
        <v>1204</v>
      </c>
      <c r="Y198" s="4" t="s">
        <v>1205</v>
      </c>
      <c r="AB198" s="2">
        <v>188</v>
      </c>
      <c r="AD198" s="8" t="str">
        <f t="shared" si="9"/>
        <v>CJP.50(1972)1682</v>
      </c>
      <c r="AE198" s="8" t="str">
        <f t="shared" si="10"/>
        <v>I.Berka.1972</v>
      </c>
      <c r="AF198" s="3" t="str">
        <f>IF(COUNTIF(EXFOR!G$47:G$54,"*"&amp;AD198&amp;"*")&gt;0,"○",IF(COUNTIF(EXFOR!J$47:J$54,"*"&amp;W198&amp;"*"&amp;V198)&gt;0,"△","×"))</f>
        <v>×</v>
      </c>
    </row>
    <row r="199" spans="1:32" ht="15">
      <c r="A199" s="4" t="s">
        <v>1115</v>
      </c>
      <c r="B199" s="4" t="s">
        <v>1562</v>
      </c>
      <c r="C199" s="4" t="s">
        <v>994</v>
      </c>
      <c r="D199" s="4" t="s">
        <v>1333</v>
      </c>
      <c r="E199" s="4" t="s">
        <v>1323</v>
      </c>
      <c r="H199" s="4" t="s">
        <v>1206</v>
      </c>
      <c r="R199" s="4" t="s">
        <v>1207</v>
      </c>
      <c r="S199" s="4" t="s">
        <v>1208</v>
      </c>
      <c r="AB199" s="2">
        <v>189</v>
      </c>
      <c r="AD199" s="8" t="str">
        <f t="shared" si="9"/>
        <v>REPT FRNC-TH-380.</v>
      </c>
      <c r="AE199" s="8" t="str">
        <f t="shared" si="10"/>
        <v>.</v>
      </c>
      <c r="AF199" s="3" t="str">
        <f>IF(COUNTIF(EXFOR!G$47:G$54,"*"&amp;AD199&amp;"*")&gt;0,"○",IF(COUNTIF(EXFOR!J$47:J$54,"*"&amp;W199&amp;"*"&amp;V199)&gt;0,"△","×"))</f>
        <v>△</v>
      </c>
    </row>
    <row r="200" spans="1:32" ht="15">
      <c r="A200" s="4" t="s">
        <v>1115</v>
      </c>
      <c r="B200" s="4" t="s">
        <v>1562</v>
      </c>
      <c r="C200" s="4" t="s">
        <v>994</v>
      </c>
      <c r="D200" s="4" t="s">
        <v>1333</v>
      </c>
      <c r="E200" s="4" t="s">
        <v>1323</v>
      </c>
      <c r="F200" s="4" t="s">
        <v>1324</v>
      </c>
      <c r="H200" s="4" t="s">
        <v>1209</v>
      </c>
      <c r="R200" s="4" t="s">
        <v>1210</v>
      </c>
      <c r="S200" s="4" t="s">
        <v>1211</v>
      </c>
      <c r="AB200" s="2">
        <v>190</v>
      </c>
      <c r="AD200" s="8" t="str">
        <f t="shared" si="9"/>
        <v>JOUR BAPSA 16 510.</v>
      </c>
      <c r="AE200" s="8" t="str">
        <f t="shared" si="10"/>
        <v>.</v>
      </c>
      <c r="AF200" s="3" t="str">
        <f>IF(COUNTIF(EXFOR!G$47:G$54,"*"&amp;AD200&amp;"*")&gt;0,"○",IF(COUNTIF(EXFOR!J$47:J$54,"*"&amp;W200&amp;"*"&amp;V200)&gt;0,"△","×"))</f>
        <v>△</v>
      </c>
    </row>
    <row r="201" spans="1:32" ht="15">
      <c r="A201" s="4" t="s">
        <v>1115</v>
      </c>
      <c r="B201" s="4" t="s">
        <v>1562</v>
      </c>
      <c r="C201" s="4" t="s">
        <v>994</v>
      </c>
      <c r="D201" s="4" t="s">
        <v>1333</v>
      </c>
      <c r="E201" s="4" t="s">
        <v>1323</v>
      </c>
      <c r="F201" s="4" t="s">
        <v>1342</v>
      </c>
      <c r="G201" s="4" t="s">
        <v>1181</v>
      </c>
      <c r="H201" s="4" t="s">
        <v>1569</v>
      </c>
      <c r="R201" s="4" t="s">
        <v>1212</v>
      </c>
      <c r="S201" s="4" t="s">
        <v>1213</v>
      </c>
      <c r="AB201" s="2">
        <v>191</v>
      </c>
      <c r="AD201" s="8" t="str">
        <f t="shared" si="9"/>
        <v>THESIS L A Zaremba, Univ Maryland, DABBB 31B 6824.</v>
      </c>
      <c r="AE201" s="8" t="str">
        <f t="shared" si="10"/>
        <v>.</v>
      </c>
      <c r="AF201" s="3" t="str">
        <f>IF(COUNTIF(EXFOR!G$47:G$54,"*"&amp;AD201&amp;"*")&gt;0,"○",IF(COUNTIF(EXFOR!J$47:J$54,"*"&amp;W201&amp;"*"&amp;V201)&gt;0,"△","×"))</f>
        <v>△</v>
      </c>
    </row>
    <row r="202" spans="30:31" ht="15">
      <c r="AD202" s="8" t="str">
        <f t="shared" si="9"/>
        <v>.</v>
      </c>
      <c r="AE202" s="8" t="str">
        <f t="shared" si="10"/>
        <v>.</v>
      </c>
    </row>
    <row r="203" spans="1:32" ht="15">
      <c r="A203" s="4" t="s">
        <v>1214</v>
      </c>
      <c r="B203" s="4" t="s">
        <v>1562</v>
      </c>
      <c r="C203" s="4" t="s">
        <v>994</v>
      </c>
      <c r="D203" s="4" t="s">
        <v>1333</v>
      </c>
      <c r="E203" s="4" t="s">
        <v>1322</v>
      </c>
      <c r="F203" s="4" t="s">
        <v>1123</v>
      </c>
      <c r="G203" s="4" t="s">
        <v>1215</v>
      </c>
      <c r="R203" s="4" t="s">
        <v>1216</v>
      </c>
      <c r="S203" s="4" t="s">
        <v>1336</v>
      </c>
      <c r="T203" s="4" t="s">
        <v>1684</v>
      </c>
      <c r="U203" s="4" t="s">
        <v>1217</v>
      </c>
      <c r="V203" s="4" t="s">
        <v>1364</v>
      </c>
      <c r="W203" s="4" t="s">
        <v>1218</v>
      </c>
      <c r="X203" s="4" t="s">
        <v>1219</v>
      </c>
      <c r="Y203" s="4" t="s">
        <v>1220</v>
      </c>
      <c r="Z203" s="7" t="s">
        <v>1221</v>
      </c>
      <c r="AB203" s="2">
        <v>192</v>
      </c>
      <c r="AD203" s="8" t="str">
        <f t="shared" si="9"/>
        <v>PR/C.75(2007)055808</v>
      </c>
      <c r="AE203" s="8" t="str">
        <f t="shared" si="10"/>
        <v>J.R.Newton.2007</v>
      </c>
      <c r="AF203" s="3" t="str">
        <f>IF(COUNTIF(EXFOR!G$56,"*"&amp;AD203&amp;"*")&gt;0,"○",IF(COUNTIF(EXFOR!J$56,"*"&amp;W203&amp;"*"&amp;V203)&gt;0,"△","×"))</f>
        <v>×</v>
      </c>
    </row>
    <row r="204" spans="1:32" ht="15">
      <c r="A204" s="4" t="s">
        <v>1214</v>
      </c>
      <c r="B204" s="4" t="s">
        <v>1562</v>
      </c>
      <c r="C204" s="4" t="s">
        <v>994</v>
      </c>
      <c r="D204" s="4" t="s">
        <v>1333</v>
      </c>
      <c r="E204" s="4" t="s">
        <v>1322</v>
      </c>
      <c r="F204" s="4" t="s">
        <v>1360</v>
      </c>
      <c r="I204" s="4" t="s">
        <v>1435</v>
      </c>
      <c r="R204" s="4" t="s">
        <v>1720</v>
      </c>
      <c r="S204" s="4" t="s">
        <v>1721</v>
      </c>
      <c r="T204" s="4" t="s">
        <v>1722</v>
      </c>
      <c r="U204" s="4" t="s">
        <v>1723</v>
      </c>
      <c r="V204" s="4" t="s">
        <v>1715</v>
      </c>
      <c r="W204" s="4" t="s">
        <v>1145</v>
      </c>
      <c r="X204" s="4" t="s">
        <v>1725</v>
      </c>
      <c r="Y204" s="4" t="s">
        <v>1726</v>
      </c>
      <c r="Z204" s="7" t="s">
        <v>1727</v>
      </c>
      <c r="AB204" s="2">
        <v>193</v>
      </c>
      <c r="AD204" s="8" t="str">
        <f t="shared" si="9"/>
        <v>RMP.70(1998)1265</v>
      </c>
      <c r="AE204" s="8" t="str">
        <f t="shared" si="10"/>
        <v>E.G.Adelberger.1998</v>
      </c>
      <c r="AF204" s="3" t="str">
        <f>IF(COUNTIF(EXFOR!G$56,"*"&amp;AD204&amp;"*")&gt;0,"○",IF(COUNTIF(EXFOR!J$56,"*"&amp;W204&amp;"*"&amp;V204)&gt;0,"△","×"))</f>
        <v>×</v>
      </c>
    </row>
    <row r="205" spans="1:32" ht="15">
      <c r="A205" s="4" t="s">
        <v>1214</v>
      </c>
      <c r="B205" s="4" t="s">
        <v>1562</v>
      </c>
      <c r="C205" s="4" t="s">
        <v>994</v>
      </c>
      <c r="D205" s="4" t="s">
        <v>1333</v>
      </c>
      <c r="E205" s="4" t="s">
        <v>1322</v>
      </c>
      <c r="F205" s="4" t="s">
        <v>1222</v>
      </c>
      <c r="G205" s="4" t="s">
        <v>1223</v>
      </c>
      <c r="H205" s="4" t="s">
        <v>1408</v>
      </c>
      <c r="R205" s="4" t="s">
        <v>1224</v>
      </c>
      <c r="S205" s="4" t="s">
        <v>1590</v>
      </c>
      <c r="T205" s="4" t="s">
        <v>1225</v>
      </c>
      <c r="U205" s="4" t="s">
        <v>1226</v>
      </c>
      <c r="V205" s="4" t="s">
        <v>1476</v>
      </c>
      <c r="W205" s="4" t="s">
        <v>1142</v>
      </c>
      <c r="X205" s="4" t="s">
        <v>1227</v>
      </c>
      <c r="Y205" s="4" t="s">
        <v>1228</v>
      </c>
      <c r="Z205" s="7" t="s">
        <v>1229</v>
      </c>
      <c r="AB205" s="2">
        <v>194</v>
      </c>
      <c r="AD205" s="8" t="str">
        <f t="shared" si="9"/>
        <v>PRL.74(1995)2642</v>
      </c>
      <c r="AE205" s="8" t="str">
        <f t="shared" si="10"/>
        <v>J.C.Blackmon.1995</v>
      </c>
      <c r="AF205" s="3" t="str">
        <f>IF(COUNTIF(EXFOR!G$56,"*"&amp;AD205&amp;"*")&gt;0,"○",IF(COUNTIF(EXFOR!J$56,"*"&amp;W205&amp;"*"&amp;V205)&gt;0,"△","×"))</f>
        <v>×</v>
      </c>
    </row>
    <row r="206" spans="1:32" ht="15">
      <c r="A206" s="4" t="s">
        <v>1214</v>
      </c>
      <c r="B206" s="4" t="s">
        <v>1562</v>
      </c>
      <c r="C206" s="4" t="s">
        <v>994</v>
      </c>
      <c r="D206" s="4" t="s">
        <v>1333</v>
      </c>
      <c r="E206" s="4" t="s">
        <v>1322</v>
      </c>
      <c r="F206" s="4" t="s">
        <v>1222</v>
      </c>
      <c r="G206" s="4" t="s">
        <v>1223</v>
      </c>
      <c r="K206" s="4" t="s">
        <v>1408</v>
      </c>
      <c r="R206" s="4" t="s">
        <v>1230</v>
      </c>
      <c r="S206" s="4" t="s">
        <v>1231</v>
      </c>
      <c r="V206" s="4" t="s">
        <v>1484</v>
      </c>
      <c r="W206" s="4" t="s">
        <v>1142</v>
      </c>
      <c r="X206" s="4" t="s">
        <v>1142</v>
      </c>
      <c r="Y206" s="4" t="s">
        <v>1228</v>
      </c>
      <c r="AB206" s="2">
        <v>195</v>
      </c>
      <c r="AD206" s="8" t="str">
        <f t="shared" si="9"/>
        <v>Thesis, Univ.North Carolina.(1994)</v>
      </c>
      <c r="AE206" s="8" t="str">
        <f t="shared" si="10"/>
        <v>J.C.Blackmon.1994</v>
      </c>
      <c r="AF206" s="3" t="str">
        <f>IF(COUNTIF(EXFOR!G$56,"*"&amp;AD206&amp;"*")&gt;0,"○",IF(COUNTIF(EXFOR!J$56,"*"&amp;W206&amp;"*"&amp;V206)&gt;0,"△","×"))</f>
        <v>×</v>
      </c>
    </row>
    <row r="207" spans="1:32" ht="15">
      <c r="A207" s="4" t="s">
        <v>1214</v>
      </c>
      <c r="B207" s="4" t="s">
        <v>1562</v>
      </c>
      <c r="C207" s="4" t="s">
        <v>994</v>
      </c>
      <c r="D207" s="4" t="s">
        <v>1333</v>
      </c>
      <c r="E207" s="4" t="s">
        <v>1322</v>
      </c>
      <c r="F207" s="4" t="s">
        <v>1232</v>
      </c>
      <c r="G207" s="4" t="s">
        <v>1233</v>
      </c>
      <c r="R207" s="4" t="s">
        <v>1234</v>
      </c>
      <c r="S207" s="4" t="s">
        <v>1345</v>
      </c>
      <c r="T207" s="4" t="s">
        <v>1235</v>
      </c>
      <c r="U207" s="4" t="s">
        <v>1768</v>
      </c>
      <c r="V207" s="4" t="s">
        <v>1500</v>
      </c>
      <c r="W207" s="4" t="s">
        <v>1236</v>
      </c>
      <c r="X207" s="4" t="s">
        <v>1237</v>
      </c>
      <c r="Y207" s="4" t="s">
        <v>1238</v>
      </c>
      <c r="Z207" s="7" t="s">
        <v>1239</v>
      </c>
      <c r="AB207" s="2">
        <v>196</v>
      </c>
      <c r="AD207" s="8" t="str">
        <f t="shared" si="9"/>
        <v>ZP/A.343(1992)483</v>
      </c>
      <c r="AE207" s="8" t="str">
        <f t="shared" si="10"/>
        <v>M.Berheide.1992</v>
      </c>
      <c r="AF207" s="3" t="str">
        <f>IF(COUNTIF(EXFOR!G$56,"*"&amp;AD207&amp;"*")&gt;0,"○",IF(COUNTIF(EXFOR!J$56,"*"&amp;W207&amp;"*"&amp;V207)&gt;0,"△","×"))</f>
        <v>×</v>
      </c>
    </row>
    <row r="208" spans="1:32" ht="15">
      <c r="A208" s="4" t="s">
        <v>1214</v>
      </c>
      <c r="B208" s="4" t="s">
        <v>1562</v>
      </c>
      <c r="C208" s="4" t="s">
        <v>994</v>
      </c>
      <c r="D208" s="4" t="s">
        <v>1333</v>
      </c>
      <c r="E208" s="4" t="s">
        <v>1322</v>
      </c>
      <c r="F208" s="4" t="s">
        <v>722</v>
      </c>
      <c r="H208" s="4" t="s">
        <v>1759</v>
      </c>
      <c r="R208" s="4" t="s">
        <v>723</v>
      </c>
      <c r="S208" s="4" t="s">
        <v>724</v>
      </c>
      <c r="U208" s="4" t="s">
        <v>1388</v>
      </c>
      <c r="V208" s="4" t="s">
        <v>725</v>
      </c>
      <c r="W208" s="4" t="s">
        <v>726</v>
      </c>
      <c r="X208" s="4" t="s">
        <v>727</v>
      </c>
      <c r="Y208" s="4" t="s">
        <v>728</v>
      </c>
      <c r="AB208" s="2">
        <v>197</v>
      </c>
      <c r="AD208" s="8" t="str">
        <f aca="true" t="shared" si="11" ref="AD208:AD239">S208&amp;"."&amp;IF(IF(T208="","",T208)&amp;IF(V208="",",","("&amp;V208&amp;")")&amp;IF(U208="","",U208)=",","",IF(T208="","",T208)&amp;IF(V208="",",","("&amp;V208&amp;")")&amp;IF(U208="","",U208))</f>
        <v>JUL-Spez-146.(1982)27</v>
      </c>
      <c r="AE208" s="8" t="str">
        <f t="shared" si="10"/>
        <v>H.-J.Hauser.1982</v>
      </c>
      <c r="AF208" s="3" t="str">
        <f>IF(COUNTIF(EXFOR!G$56,"*"&amp;AD208&amp;"*")&gt;0,"○",IF(COUNTIF(EXFOR!J$56,"*"&amp;W208&amp;"*"&amp;V208)&gt;0,"△","×"))</f>
        <v>×</v>
      </c>
    </row>
    <row r="209" spans="1:32" ht="15">
      <c r="A209" s="4" t="s">
        <v>1214</v>
      </c>
      <c r="B209" s="4" t="s">
        <v>1562</v>
      </c>
      <c r="C209" s="4" t="s">
        <v>994</v>
      </c>
      <c r="D209" s="4" t="s">
        <v>1333</v>
      </c>
      <c r="E209" s="4" t="s">
        <v>1322</v>
      </c>
      <c r="F209" s="4" t="s">
        <v>1783</v>
      </c>
      <c r="G209" s="4" t="s">
        <v>1240</v>
      </c>
      <c r="H209" s="4" t="s">
        <v>1408</v>
      </c>
      <c r="R209" s="4" t="s">
        <v>1241</v>
      </c>
      <c r="S209" s="4" t="s">
        <v>1398</v>
      </c>
      <c r="T209" s="4" t="s">
        <v>1795</v>
      </c>
      <c r="U209" s="4" t="s">
        <v>1652</v>
      </c>
      <c r="V209" s="4" t="s">
        <v>1525</v>
      </c>
      <c r="W209" s="4" t="s">
        <v>1242</v>
      </c>
      <c r="X209" s="4" t="s">
        <v>1243</v>
      </c>
      <c r="Y209" s="4" t="s">
        <v>1244</v>
      </c>
      <c r="AB209" s="2">
        <v>198</v>
      </c>
      <c r="AD209" s="8" t="str">
        <f t="shared" si="11"/>
        <v>PC.35(1979)15</v>
      </c>
      <c r="AE209" s="8" t="str">
        <f t="shared" si="10"/>
        <v>W.E.Kieser.1979</v>
      </c>
      <c r="AF209" s="3" t="str">
        <f>IF(COUNTIF(EXFOR!G$56,"*"&amp;AD209&amp;"*")&gt;0,"○",IF(COUNTIF(EXFOR!J$56,"*"&amp;W209&amp;"*"&amp;V209)&gt;0,"△","×"))</f>
        <v>×</v>
      </c>
    </row>
    <row r="210" spans="1:32" ht="15">
      <c r="A210" s="4" t="s">
        <v>1214</v>
      </c>
      <c r="B210" s="4" t="s">
        <v>1562</v>
      </c>
      <c r="C210" s="4" t="s">
        <v>994</v>
      </c>
      <c r="D210" s="4" t="s">
        <v>1333</v>
      </c>
      <c r="E210" s="4" t="s">
        <v>1322</v>
      </c>
      <c r="F210" s="4" t="s">
        <v>1783</v>
      </c>
      <c r="G210" s="4" t="s">
        <v>1649</v>
      </c>
      <c r="R210" s="4" t="s">
        <v>1245</v>
      </c>
      <c r="S210" s="4" t="s">
        <v>1352</v>
      </c>
      <c r="T210" s="4" t="s">
        <v>1246</v>
      </c>
      <c r="U210" s="4" t="s">
        <v>1247</v>
      </c>
      <c r="V210" s="4" t="s">
        <v>1525</v>
      </c>
      <c r="W210" s="4" t="s">
        <v>1242</v>
      </c>
      <c r="X210" s="4" t="s">
        <v>1243</v>
      </c>
      <c r="Y210" s="4" t="s">
        <v>1248</v>
      </c>
      <c r="Z210" s="4" t="s">
        <v>1249</v>
      </c>
      <c r="AB210" s="2">
        <v>199</v>
      </c>
      <c r="AD210" s="8" t="str">
        <f t="shared" si="11"/>
        <v>NP/A.331(1979)155</v>
      </c>
      <c r="AE210" s="8" t="str">
        <f t="shared" si="10"/>
        <v>W.E.Kieser.1979</v>
      </c>
      <c r="AF210" s="3" t="str">
        <f>IF(COUNTIF(EXFOR!G$56,"*"&amp;AD210&amp;"*")&gt;0,"○",IF(COUNTIF(EXFOR!J$56,"*"&amp;W210&amp;"*"&amp;V210)&gt;0,"△","×"))</f>
        <v>×</v>
      </c>
    </row>
    <row r="211" spans="1:32" ht="15">
      <c r="A211" s="4" t="s">
        <v>1214</v>
      </c>
      <c r="B211" s="4" t="s">
        <v>1562</v>
      </c>
      <c r="C211" s="4" t="s">
        <v>994</v>
      </c>
      <c r="D211" s="4" t="s">
        <v>1333</v>
      </c>
      <c r="E211" s="4" t="s">
        <v>1322</v>
      </c>
      <c r="F211" s="4" t="s">
        <v>1649</v>
      </c>
      <c r="G211" s="4" t="s">
        <v>1155</v>
      </c>
      <c r="H211" s="4" t="s">
        <v>751</v>
      </c>
      <c r="R211" s="4" t="s">
        <v>1156</v>
      </c>
      <c r="S211" s="4" t="s">
        <v>1336</v>
      </c>
      <c r="T211" s="4" t="s">
        <v>1008</v>
      </c>
      <c r="U211" s="4" t="s">
        <v>1364</v>
      </c>
      <c r="V211" s="4" t="s">
        <v>987</v>
      </c>
      <c r="W211" s="4" t="s">
        <v>1157</v>
      </c>
      <c r="X211" s="4" t="s">
        <v>1250</v>
      </c>
      <c r="Y211" s="4" t="s">
        <v>1251</v>
      </c>
      <c r="Z211" s="7" t="s">
        <v>1160</v>
      </c>
      <c r="AB211" s="2">
        <v>200</v>
      </c>
      <c r="AD211" s="8" t="str">
        <f t="shared" si="11"/>
        <v>PR/C.18(1978)2007</v>
      </c>
      <c r="AE211" s="8" t="str">
        <f t="shared" si="10"/>
        <v>J.C.Sens.1978</v>
      </c>
      <c r="AF211" s="3" t="str">
        <f>IF(COUNTIF(EXFOR!G$56,"*"&amp;AD211&amp;"*")&gt;0,"○",IF(COUNTIF(EXFOR!J$56,"*"&amp;W211&amp;"*"&amp;V211)&gt;0,"△","×"))</f>
        <v>×</v>
      </c>
    </row>
    <row r="212" spans="1:32" ht="15">
      <c r="A212" s="4" t="s">
        <v>1214</v>
      </c>
      <c r="B212" s="4" t="s">
        <v>1562</v>
      </c>
      <c r="C212" s="4" t="s">
        <v>994</v>
      </c>
      <c r="D212" s="4" t="s">
        <v>1333</v>
      </c>
      <c r="E212" s="4" t="s">
        <v>1322</v>
      </c>
      <c r="F212" s="4" t="s">
        <v>1783</v>
      </c>
      <c r="G212" s="4" t="s">
        <v>1649</v>
      </c>
      <c r="H212" s="4" t="s">
        <v>1408</v>
      </c>
      <c r="R212" s="4" t="s">
        <v>1161</v>
      </c>
      <c r="S212" s="4" t="s">
        <v>1162</v>
      </c>
      <c r="AB212" s="2">
        <v>201</v>
      </c>
      <c r="AD212" s="8" t="str">
        <f t="shared" si="11"/>
        <v>JOUR DABBB 39 1837,Kieser.</v>
      </c>
      <c r="AE212" s="8" t="str">
        <f t="shared" si="10"/>
        <v>.</v>
      </c>
      <c r="AF212" s="3" t="str">
        <f>IF(COUNTIF(EXFOR!G$56,"*"&amp;AD212&amp;"*")&gt;0,"○",IF(COUNTIF(EXFOR!J$56,"*"&amp;W212&amp;"*"&amp;V212)&gt;0,"△","×"))</f>
        <v>△</v>
      </c>
    </row>
    <row r="213" spans="1:32" ht="15">
      <c r="A213" s="4" t="s">
        <v>1214</v>
      </c>
      <c r="B213" s="4" t="s">
        <v>1562</v>
      </c>
      <c r="C213" s="4" t="s">
        <v>994</v>
      </c>
      <c r="D213" s="4" t="s">
        <v>1333</v>
      </c>
      <c r="E213" s="4" t="s">
        <v>1322</v>
      </c>
      <c r="F213" s="4" t="s">
        <v>1649</v>
      </c>
      <c r="G213" s="4" t="s">
        <v>1588</v>
      </c>
      <c r="H213" s="4" t="s">
        <v>751</v>
      </c>
      <c r="R213" s="4" t="s">
        <v>1163</v>
      </c>
      <c r="S213" s="4" t="s">
        <v>1336</v>
      </c>
      <c r="T213" s="4" t="s">
        <v>1491</v>
      </c>
      <c r="U213" s="4" t="s">
        <v>1164</v>
      </c>
      <c r="V213" s="4" t="s">
        <v>1538</v>
      </c>
      <c r="W213" s="4" t="s">
        <v>1157</v>
      </c>
      <c r="X213" s="4" t="s">
        <v>1158</v>
      </c>
      <c r="Y213" s="4" t="s">
        <v>1159</v>
      </c>
      <c r="Z213" s="7" t="s">
        <v>1166</v>
      </c>
      <c r="AB213" s="2">
        <v>202</v>
      </c>
      <c r="AD213" s="8" t="str">
        <f t="shared" si="11"/>
        <v>PR/C.16(1977)2129</v>
      </c>
      <c r="AE213" s="8" t="str">
        <f t="shared" si="10"/>
        <v>J.C.Sens.1977</v>
      </c>
      <c r="AF213" s="3" t="str">
        <f>IF(COUNTIF(EXFOR!G$56,"*"&amp;AD213&amp;"*")&gt;0,"○",IF(COUNTIF(EXFOR!J$56,"*"&amp;W213&amp;"*"&amp;V213)&gt;0,"△","×"))</f>
        <v>×</v>
      </c>
    </row>
    <row r="214" spans="1:32" ht="15">
      <c r="A214" s="4" t="s">
        <v>1214</v>
      </c>
      <c r="B214" s="4" t="s">
        <v>1562</v>
      </c>
      <c r="C214" s="4" t="s">
        <v>994</v>
      </c>
      <c r="D214" s="4" t="s">
        <v>1333</v>
      </c>
      <c r="E214" s="4" t="s">
        <v>1322</v>
      </c>
      <c r="H214" s="4" t="s">
        <v>1408</v>
      </c>
      <c r="R214" s="4" t="s">
        <v>1167</v>
      </c>
      <c r="S214" s="4" t="s">
        <v>1168</v>
      </c>
      <c r="AB214" s="2">
        <v>203</v>
      </c>
      <c r="AD214" s="8" t="str">
        <f t="shared" si="11"/>
        <v>JOUR PHCAA 33,No3,9,BD6,Kieser.</v>
      </c>
      <c r="AE214" s="8" t="str">
        <f t="shared" si="10"/>
        <v>.</v>
      </c>
      <c r="AF214" s="3" t="str">
        <f>IF(COUNTIF(EXFOR!G$56,"*"&amp;AD214&amp;"*")&gt;0,"○",IF(COUNTIF(EXFOR!J$56,"*"&amp;W214&amp;"*"&amp;V214)&gt;0,"△","×"))</f>
        <v>△</v>
      </c>
    </row>
    <row r="215" spans="1:32" ht="15">
      <c r="A215" s="4" t="s">
        <v>1214</v>
      </c>
      <c r="B215" s="4" t="s">
        <v>1562</v>
      </c>
      <c r="C215" s="4" t="s">
        <v>994</v>
      </c>
      <c r="D215" s="4" t="s">
        <v>1333</v>
      </c>
      <c r="E215" s="4" t="s">
        <v>1322</v>
      </c>
      <c r="H215" s="4" t="s">
        <v>1408</v>
      </c>
      <c r="R215" s="4" t="s">
        <v>1252</v>
      </c>
      <c r="S215" s="4" t="s">
        <v>1253</v>
      </c>
      <c r="AB215" s="2">
        <v>204</v>
      </c>
      <c r="AD215" s="8" t="str">
        <f t="shared" si="11"/>
        <v>JOUR BAPSA 19 553 HJ8.</v>
      </c>
      <c r="AE215" s="8" t="str">
        <f t="shared" si="10"/>
        <v>.</v>
      </c>
      <c r="AF215" s="3" t="str">
        <f>IF(COUNTIF(EXFOR!G$56,"*"&amp;AD215&amp;"*")&gt;0,"○",IF(COUNTIF(EXFOR!J$56,"*"&amp;W215&amp;"*"&amp;V215)&gt;0,"△","×"))</f>
        <v>△</v>
      </c>
    </row>
    <row r="216" spans="1:32" ht="15">
      <c r="A216" s="4" t="s">
        <v>1214</v>
      </c>
      <c r="B216" s="4" t="s">
        <v>1562</v>
      </c>
      <c r="C216" s="4" t="s">
        <v>994</v>
      </c>
      <c r="D216" s="4" t="s">
        <v>1333</v>
      </c>
      <c r="E216" s="4" t="s">
        <v>1322</v>
      </c>
      <c r="J216" s="4" t="s">
        <v>1325</v>
      </c>
      <c r="R216" s="4" t="s">
        <v>1909</v>
      </c>
      <c r="S216" s="4" t="s">
        <v>1910</v>
      </c>
      <c r="U216" s="4" t="s">
        <v>1751</v>
      </c>
      <c r="AB216" s="2">
        <v>205</v>
      </c>
      <c r="AD216" s="8" t="str">
        <f t="shared" si="11"/>
        <v>REPT COO-1265-154.,38</v>
      </c>
      <c r="AE216" s="8" t="str">
        <f t="shared" si="10"/>
        <v>.</v>
      </c>
      <c r="AF216" s="3" t="str">
        <f>IF(COUNTIF(EXFOR!G$56,"*"&amp;AD216&amp;"*")&gt;0,"○",IF(COUNTIF(EXFOR!J$56,"*"&amp;W216&amp;"*"&amp;V216)&gt;0,"△","×"))</f>
        <v>△</v>
      </c>
    </row>
    <row r="217" spans="1:32" ht="15">
      <c r="A217" s="4" t="s">
        <v>1214</v>
      </c>
      <c r="B217" s="4" t="s">
        <v>1562</v>
      </c>
      <c r="C217" s="4" t="s">
        <v>994</v>
      </c>
      <c r="D217" s="4" t="s">
        <v>1333</v>
      </c>
      <c r="E217" s="4" t="s">
        <v>1322</v>
      </c>
      <c r="F217" s="4" t="s">
        <v>1342</v>
      </c>
      <c r="G217" s="4" t="s">
        <v>1254</v>
      </c>
      <c r="H217" s="4" t="s">
        <v>821</v>
      </c>
      <c r="R217" s="4" t="s">
        <v>1255</v>
      </c>
      <c r="S217" s="4" t="s">
        <v>1352</v>
      </c>
      <c r="T217" s="4" t="s">
        <v>1778</v>
      </c>
      <c r="U217" s="4" t="s">
        <v>1256</v>
      </c>
      <c r="V217" s="4" t="s">
        <v>1564</v>
      </c>
      <c r="W217" s="4" t="s">
        <v>1157</v>
      </c>
      <c r="X217" s="4" t="s">
        <v>1257</v>
      </c>
      <c r="Y217" s="4" t="s">
        <v>1258</v>
      </c>
      <c r="Z217" s="4" t="s">
        <v>1259</v>
      </c>
      <c r="AA217" s="4" t="s">
        <v>1260</v>
      </c>
      <c r="AB217" s="2">
        <v>206</v>
      </c>
      <c r="AD217" s="8" t="str">
        <f t="shared" si="11"/>
        <v>NP/A.199(1973)232</v>
      </c>
      <c r="AE217" s="8" t="str">
        <f t="shared" si="10"/>
        <v>J.C.Sens.1973</v>
      </c>
      <c r="AF217" s="3" t="str">
        <f>IF(COUNTIF(EXFOR!G$56,"*"&amp;AD217&amp;"*")&gt;0,"○",IF(COUNTIF(EXFOR!J$56,"*"&amp;W217&amp;"*"&amp;V217)&gt;0,"△","×"))</f>
        <v>×</v>
      </c>
    </row>
    <row r="218" spans="1:32" ht="15">
      <c r="A218" s="4" t="s">
        <v>1214</v>
      </c>
      <c r="B218" s="4" t="s">
        <v>1562</v>
      </c>
      <c r="C218" s="4" t="s">
        <v>994</v>
      </c>
      <c r="D218" s="4" t="s">
        <v>1333</v>
      </c>
      <c r="E218" s="4" t="s">
        <v>1322</v>
      </c>
      <c r="H218" s="4" t="s">
        <v>1261</v>
      </c>
      <c r="R218" s="4" t="s">
        <v>1207</v>
      </c>
      <c r="S218" s="4" t="s">
        <v>1208</v>
      </c>
      <c r="AB218" s="2">
        <v>207</v>
      </c>
      <c r="AD218" s="8" t="str">
        <f t="shared" si="11"/>
        <v>REPT FRNC-TH-380.</v>
      </c>
      <c r="AE218" s="8" t="str">
        <f t="shared" si="10"/>
        <v>.</v>
      </c>
      <c r="AF218" s="3" t="str">
        <f>IF(COUNTIF(EXFOR!G$56,"*"&amp;AD218&amp;"*")&gt;0,"○",IF(COUNTIF(EXFOR!J$56,"*"&amp;W218&amp;"*"&amp;V218)&gt;0,"△","×"))</f>
        <v>△</v>
      </c>
    </row>
    <row r="219" spans="30:31" ht="15">
      <c r="AD219" s="8" t="str">
        <f t="shared" si="11"/>
        <v>.</v>
      </c>
      <c r="AE219" s="8" t="str">
        <f t="shared" si="10"/>
        <v>.</v>
      </c>
    </row>
    <row r="220" spans="1:32" ht="15">
      <c r="A220" s="4" t="s">
        <v>1262</v>
      </c>
      <c r="B220" s="4" t="s">
        <v>1562</v>
      </c>
      <c r="C220" s="4" t="s">
        <v>994</v>
      </c>
      <c r="D220" s="4" t="s">
        <v>1322</v>
      </c>
      <c r="E220" s="4" t="s">
        <v>1406</v>
      </c>
      <c r="F220" s="4" t="s">
        <v>1263</v>
      </c>
      <c r="G220" s="4" t="s">
        <v>1427</v>
      </c>
      <c r="I220" s="4" t="s">
        <v>1334</v>
      </c>
      <c r="R220" s="4" t="s">
        <v>1264</v>
      </c>
      <c r="S220" s="4" t="s">
        <v>1265</v>
      </c>
      <c r="V220" s="4" t="s">
        <v>1413</v>
      </c>
      <c r="W220" s="4" t="s">
        <v>1266</v>
      </c>
      <c r="X220" s="4" t="s">
        <v>1266</v>
      </c>
      <c r="Y220" s="4" t="s">
        <v>1267</v>
      </c>
      <c r="Z220" s="4" t="s">
        <v>1268</v>
      </c>
      <c r="AB220" s="2">
        <v>208</v>
      </c>
      <c r="AD220" s="8" t="str">
        <f t="shared" si="11"/>
        <v>Proc.Frontiers in Nuclear Structure, and Reactions (FINUSTAR 2), Crete, Greece, 10-14 Sept. 2007, P.Demetriou, R.Julin, S.V.Harissopulos, Eds. p.365 (2008).(2008)</v>
      </c>
      <c r="AE220" s="8" t="str">
        <f t="shared" si="10"/>
        <v>M.Katsuma.2008</v>
      </c>
      <c r="AF220" s="3" t="str">
        <f>IF(COUNTIF(EXFOR!G$58:G$59,"*"&amp;AD220&amp;"*")&gt;0,"○",IF(COUNTIF(EXFOR!J$58:J$59,"*"&amp;W220&amp;"*"&amp;V220)&gt;0,"△","×"))</f>
        <v>×</v>
      </c>
    </row>
    <row r="221" spans="1:32" ht="15">
      <c r="A221" s="4" t="s">
        <v>1262</v>
      </c>
      <c r="B221" s="4" t="s">
        <v>1562</v>
      </c>
      <c r="C221" s="4" t="s">
        <v>994</v>
      </c>
      <c r="D221" s="4" t="s">
        <v>1322</v>
      </c>
      <c r="E221" s="4" t="s">
        <v>1406</v>
      </c>
      <c r="F221" s="4" t="s">
        <v>1263</v>
      </c>
      <c r="G221" s="4" t="s">
        <v>1427</v>
      </c>
      <c r="I221" s="4" t="s">
        <v>1334</v>
      </c>
      <c r="R221" s="4" t="s">
        <v>1264</v>
      </c>
      <c r="S221" s="4" t="s">
        <v>1269</v>
      </c>
      <c r="V221" s="4" t="s">
        <v>1413</v>
      </c>
      <c r="W221" s="4" t="s">
        <v>1266</v>
      </c>
      <c r="X221" s="4" t="s">
        <v>1266</v>
      </c>
      <c r="Y221" s="4" t="s">
        <v>1267</v>
      </c>
      <c r="Z221" s="4" t="s">
        <v>1268</v>
      </c>
      <c r="AB221" s="2">
        <v>209</v>
      </c>
      <c r="AD221" s="8" t="str">
        <f t="shared" si="11"/>
        <v>AIP Conf.Proc 1012 (2008).(2008)</v>
      </c>
      <c r="AE221" s="8" t="str">
        <f t="shared" si="10"/>
        <v>M.Katsuma.2008</v>
      </c>
      <c r="AF221" s="3" t="str">
        <f>IF(COUNTIF(EXFOR!G$58:G$59,"*"&amp;AD221&amp;"*")&gt;0,"○",IF(COUNTIF(EXFOR!J$58:J$59,"*"&amp;W221&amp;"*"&amp;V221)&gt;0,"△","×"))</f>
        <v>×</v>
      </c>
    </row>
    <row r="222" spans="1:32" ht="15">
      <c r="A222" s="4" t="s">
        <v>1262</v>
      </c>
      <c r="B222" s="4" t="s">
        <v>1562</v>
      </c>
      <c r="C222" s="4" t="s">
        <v>994</v>
      </c>
      <c r="D222" s="4" t="s">
        <v>1322</v>
      </c>
      <c r="E222" s="4" t="s">
        <v>1406</v>
      </c>
      <c r="F222" s="4" t="s">
        <v>1270</v>
      </c>
      <c r="G222" s="4" t="s">
        <v>1271</v>
      </c>
      <c r="H222" s="4" t="s">
        <v>1334</v>
      </c>
      <c r="R222" s="4" t="s">
        <v>1272</v>
      </c>
      <c r="S222" s="4" t="s">
        <v>1273</v>
      </c>
      <c r="T222" s="4" t="s">
        <v>986</v>
      </c>
      <c r="U222" s="4" t="s">
        <v>1274</v>
      </c>
      <c r="V222" s="4" t="s">
        <v>1603</v>
      </c>
      <c r="W222" s="4" t="s">
        <v>1275</v>
      </c>
      <c r="X222" s="4" t="s">
        <v>1276</v>
      </c>
      <c r="Y222" s="4" t="s">
        <v>1277</v>
      </c>
      <c r="AB222" s="2">
        <v>210</v>
      </c>
      <c r="AD222" s="8" t="str">
        <f t="shared" si="11"/>
        <v>NSE.151(2005)135</v>
      </c>
      <c r="AE222" s="8" t="str">
        <f t="shared" si="10"/>
        <v>R.Babut.2005</v>
      </c>
      <c r="AF222" s="3" t="str">
        <f>IF(COUNTIF(EXFOR!G$58:G$59,"*"&amp;AD222&amp;"*")&gt;0,"○",IF(COUNTIF(EXFOR!J$58:J$59,"*"&amp;W222&amp;"*"&amp;V222)&gt;0,"△","×"))</f>
        <v>×</v>
      </c>
    </row>
    <row r="223" spans="1:32" ht="15">
      <c r="A223" s="4" t="s">
        <v>1262</v>
      </c>
      <c r="B223" s="4" t="s">
        <v>1562</v>
      </c>
      <c r="C223" s="4" t="s">
        <v>994</v>
      </c>
      <c r="D223" s="4" t="s">
        <v>1322</v>
      </c>
      <c r="E223" s="4" t="s">
        <v>1406</v>
      </c>
      <c r="F223" s="4" t="s">
        <v>1271</v>
      </c>
      <c r="G223" s="4" t="s">
        <v>1278</v>
      </c>
      <c r="R223" s="4" t="s">
        <v>1279</v>
      </c>
      <c r="S223" s="4" t="s">
        <v>1280</v>
      </c>
      <c r="T223" s="4" t="s">
        <v>1225</v>
      </c>
      <c r="U223" s="4" t="s">
        <v>1281</v>
      </c>
      <c r="V223" s="4" t="s">
        <v>1282</v>
      </c>
      <c r="W223" s="4" t="s">
        <v>1283</v>
      </c>
      <c r="X223" s="4" t="s">
        <v>1284</v>
      </c>
      <c r="Y223" s="4" t="s">
        <v>1285</v>
      </c>
      <c r="Z223" s="7" t="s">
        <v>1286</v>
      </c>
      <c r="AB223" s="2">
        <v>211</v>
      </c>
      <c r="AD223" s="8" t="str">
        <f t="shared" si="11"/>
        <v>AE.74(1993)134</v>
      </c>
      <c r="AE223" s="8" t="str">
        <f t="shared" si="10"/>
        <v>G.N.Vlaskin.1993</v>
      </c>
      <c r="AF223" s="3" t="str">
        <f>IF(COUNTIF(EXFOR!G$58:G$59,"*"&amp;AD223&amp;"*")&gt;0,"○",IF(COUNTIF(EXFOR!J$58:J$59,"*"&amp;W223&amp;"*"&amp;V223)&gt;0,"△","×"))</f>
        <v>×</v>
      </c>
    </row>
    <row r="224" spans="1:32" ht="15">
      <c r="A224" s="4" t="s">
        <v>1262</v>
      </c>
      <c r="B224" s="4" t="s">
        <v>1562</v>
      </c>
      <c r="C224" s="4" t="s">
        <v>994</v>
      </c>
      <c r="D224" s="4" t="s">
        <v>1322</v>
      </c>
      <c r="E224" s="4" t="s">
        <v>1406</v>
      </c>
      <c r="F224" s="4" t="s">
        <v>1271</v>
      </c>
      <c r="G224" s="4" t="s">
        <v>1278</v>
      </c>
      <c r="R224" s="4" t="s">
        <v>1279</v>
      </c>
      <c r="S224" s="4" t="s">
        <v>1287</v>
      </c>
      <c r="T224" s="4" t="s">
        <v>1225</v>
      </c>
      <c r="U224" s="4" t="s">
        <v>1288</v>
      </c>
      <c r="V224" s="4" t="s">
        <v>1282</v>
      </c>
      <c r="W224" s="4" t="s">
        <v>1283</v>
      </c>
      <c r="X224" s="4" t="s">
        <v>1284</v>
      </c>
      <c r="Y224" s="4" t="s">
        <v>1285</v>
      </c>
      <c r="Z224" s="7" t="s">
        <v>1286</v>
      </c>
      <c r="AB224" s="2">
        <v>212</v>
      </c>
      <c r="AD224" s="8" t="str">
        <f t="shared" si="11"/>
        <v>SJA.74(1993)129</v>
      </c>
      <c r="AE224" s="8" t="str">
        <f t="shared" si="10"/>
        <v>G.N.Vlaskin.1993</v>
      </c>
      <c r="AF224" s="3" t="str">
        <f>IF(COUNTIF(EXFOR!G$58:G$59,"*"&amp;AD224&amp;"*")&gt;0,"○",IF(COUNTIF(EXFOR!J$58:J$59,"*"&amp;W224&amp;"*"&amp;V224)&gt;0,"△","×"))</f>
        <v>×</v>
      </c>
    </row>
    <row r="225" spans="1:32" ht="15">
      <c r="A225" s="4" t="s">
        <v>1262</v>
      </c>
      <c r="B225" s="4" t="s">
        <v>1562</v>
      </c>
      <c r="C225" s="4" t="s">
        <v>994</v>
      </c>
      <c r="D225" s="4" t="s">
        <v>1322</v>
      </c>
      <c r="E225" s="4" t="s">
        <v>1406</v>
      </c>
      <c r="F225" s="4" t="s">
        <v>1823</v>
      </c>
      <c r="L225" s="4" t="s">
        <v>1408</v>
      </c>
      <c r="R225" s="4" t="s">
        <v>1289</v>
      </c>
      <c r="S225" s="4" t="s">
        <v>709</v>
      </c>
      <c r="T225" s="4" t="s">
        <v>0</v>
      </c>
      <c r="U225" s="4" t="s">
        <v>1474</v>
      </c>
      <c r="V225" s="4" t="s">
        <v>931</v>
      </c>
      <c r="W225" s="4" t="s">
        <v>1</v>
      </c>
      <c r="X225" s="4" t="s">
        <v>2</v>
      </c>
      <c r="Y225" s="4" t="s">
        <v>3</v>
      </c>
      <c r="AA225" s="4" t="s">
        <v>4</v>
      </c>
      <c r="AB225" s="2">
        <v>213</v>
      </c>
      <c r="AD225" s="8" t="str">
        <f t="shared" si="11"/>
        <v>NIM.212(1983)441</v>
      </c>
      <c r="AE225" s="8" t="str">
        <f t="shared" si="10"/>
        <v>R.Lappalainen.1983</v>
      </c>
      <c r="AF225" s="3" t="str">
        <f>IF(COUNTIF(EXFOR!G$58:G$59,"*"&amp;AD225&amp;"*")&gt;0,"○",IF(COUNTIF(EXFOR!J$58:J$59,"*"&amp;W225&amp;"*"&amp;V225)&gt;0,"△","×"))</f>
        <v>×</v>
      </c>
    </row>
    <row r="226" spans="1:32" ht="15">
      <c r="A226" s="4" t="s">
        <v>1262</v>
      </c>
      <c r="B226" s="4" t="s">
        <v>1562</v>
      </c>
      <c r="C226" s="4" t="s">
        <v>994</v>
      </c>
      <c r="D226" s="4" t="s">
        <v>1322</v>
      </c>
      <c r="E226" s="4" t="s">
        <v>1406</v>
      </c>
      <c r="F226" s="4" t="s">
        <v>1784</v>
      </c>
      <c r="G226" s="4" t="s">
        <v>1146</v>
      </c>
      <c r="H226" s="4" t="s">
        <v>794</v>
      </c>
      <c r="R226" s="4" t="s">
        <v>5</v>
      </c>
      <c r="S226" s="4" t="s">
        <v>1280</v>
      </c>
      <c r="T226" s="4" t="s">
        <v>951</v>
      </c>
      <c r="U226" s="4" t="s">
        <v>1777</v>
      </c>
      <c r="V226" s="4" t="s">
        <v>1525</v>
      </c>
      <c r="W226" s="4" t="s">
        <v>6</v>
      </c>
      <c r="X226" s="4" t="s">
        <v>6</v>
      </c>
      <c r="Y226" s="4" t="s">
        <v>7</v>
      </c>
      <c r="Z226" s="7" t="s">
        <v>8</v>
      </c>
      <c r="AB226" s="2">
        <v>214</v>
      </c>
      <c r="AD226" s="8" t="str">
        <f t="shared" si="11"/>
        <v>AE.47(1979)28</v>
      </c>
      <c r="AE226" s="8" t="str">
        <f t="shared" si="10"/>
        <v>V.I.Bulanenko.1979</v>
      </c>
      <c r="AF226" s="3" t="str">
        <f>IF(COUNTIF(EXFOR!G$58:G$59,"*"&amp;AD226&amp;"*")&gt;0,"○",IF(COUNTIF(EXFOR!J$58:J$59,"*"&amp;W226&amp;"*"&amp;V226)&gt;0,"△","×"))</f>
        <v>×</v>
      </c>
    </row>
    <row r="227" spans="1:32" ht="15">
      <c r="A227" s="4" t="s">
        <v>1262</v>
      </c>
      <c r="B227" s="4" t="s">
        <v>1562</v>
      </c>
      <c r="C227" s="4" t="s">
        <v>994</v>
      </c>
      <c r="D227" s="4" t="s">
        <v>1322</v>
      </c>
      <c r="E227" s="4" t="s">
        <v>1406</v>
      </c>
      <c r="F227" s="4" t="s">
        <v>1784</v>
      </c>
      <c r="G227" s="4" t="s">
        <v>1146</v>
      </c>
      <c r="H227" s="4" t="s">
        <v>794</v>
      </c>
      <c r="R227" s="4" t="s">
        <v>5</v>
      </c>
      <c r="S227" s="4" t="s">
        <v>1287</v>
      </c>
      <c r="T227" s="4" t="s">
        <v>951</v>
      </c>
      <c r="U227" s="4" t="s">
        <v>9</v>
      </c>
      <c r="V227" s="4" t="s">
        <v>1525</v>
      </c>
      <c r="W227" s="4" t="s">
        <v>6</v>
      </c>
      <c r="X227" s="4" t="s">
        <v>6</v>
      </c>
      <c r="Y227" s="4" t="s">
        <v>7</v>
      </c>
      <c r="Z227" s="7" t="s">
        <v>8</v>
      </c>
      <c r="AB227" s="2">
        <v>215</v>
      </c>
      <c r="AD227" s="8" t="str">
        <f t="shared" si="11"/>
        <v>SJA.47(1979)531</v>
      </c>
      <c r="AE227" s="8" t="str">
        <f t="shared" si="10"/>
        <v>V.I.Bulanenko.1979</v>
      </c>
      <c r="AF227" s="3" t="str">
        <f>IF(COUNTIF(EXFOR!G$58:G$59,"*"&amp;AD227&amp;"*")&gt;0,"○",IF(COUNTIF(EXFOR!J$58:J$59,"*"&amp;W227&amp;"*"&amp;V227)&gt;0,"△","×"))</f>
        <v>×</v>
      </c>
    </row>
    <row r="228" spans="1:32" ht="15">
      <c r="A228" s="4" t="s">
        <v>1262</v>
      </c>
      <c r="B228" s="4" t="s">
        <v>1562</v>
      </c>
      <c r="C228" s="4" t="s">
        <v>994</v>
      </c>
      <c r="D228" s="4" t="s">
        <v>1322</v>
      </c>
      <c r="E228" s="4" t="s">
        <v>1406</v>
      </c>
      <c r="G228" s="4" t="s">
        <v>1487</v>
      </c>
      <c r="H228" s="4" t="s">
        <v>10</v>
      </c>
      <c r="R228" s="4" t="s">
        <v>11</v>
      </c>
      <c r="S228" s="4" t="s">
        <v>12</v>
      </c>
      <c r="T228" s="4" t="s">
        <v>13</v>
      </c>
      <c r="U228" s="4" t="s">
        <v>14</v>
      </c>
      <c r="V228" s="4" t="s">
        <v>1538</v>
      </c>
      <c r="W228" s="4" t="s">
        <v>15</v>
      </c>
      <c r="X228" s="4" t="s">
        <v>16</v>
      </c>
      <c r="Y228" s="4" t="s">
        <v>17</v>
      </c>
      <c r="AB228" s="2">
        <v>216</v>
      </c>
      <c r="AD228" s="8" t="str">
        <f t="shared" si="11"/>
        <v>AKE.30(1977)59</v>
      </c>
      <c r="AE228" s="8" t="str">
        <f t="shared" si="10"/>
        <v>H.Liskien.1977</v>
      </c>
      <c r="AF228" s="3" t="str">
        <f>IF(COUNTIF(EXFOR!G$58:G$59,"*"&amp;AD228&amp;"*")&gt;0,"○",IF(COUNTIF(EXFOR!J$58:J$59,"*"&amp;W228&amp;"*"&amp;V228)&gt;0,"△","×"))</f>
        <v>×</v>
      </c>
    </row>
    <row r="229" spans="1:32" ht="15">
      <c r="A229" s="4" t="s">
        <v>1262</v>
      </c>
      <c r="B229" s="4" t="s">
        <v>1562</v>
      </c>
      <c r="C229" s="4" t="s">
        <v>994</v>
      </c>
      <c r="D229" s="4" t="s">
        <v>1322</v>
      </c>
      <c r="E229" s="4" t="s">
        <v>1406</v>
      </c>
      <c r="F229" s="4" t="s">
        <v>1649</v>
      </c>
      <c r="G229" s="4" t="s">
        <v>1915</v>
      </c>
      <c r="R229" s="4" t="s">
        <v>18</v>
      </c>
      <c r="S229" s="4" t="s">
        <v>1352</v>
      </c>
      <c r="T229" s="4" t="s">
        <v>19</v>
      </c>
      <c r="U229" s="4" t="s">
        <v>20</v>
      </c>
      <c r="V229" s="4" t="s">
        <v>1550</v>
      </c>
      <c r="W229" s="4" t="s">
        <v>1539</v>
      </c>
      <c r="X229" s="4" t="s">
        <v>21</v>
      </c>
      <c r="Y229" s="4" t="s">
        <v>22</v>
      </c>
      <c r="Z229" s="4" t="s">
        <v>23</v>
      </c>
      <c r="AB229" s="2">
        <v>217</v>
      </c>
      <c r="AD229" s="8" t="str">
        <f t="shared" si="11"/>
        <v>NP/A.273(1976)477</v>
      </c>
      <c r="AE229" s="8" t="str">
        <f t="shared" si="10"/>
        <v>A.B.McDonald.1976</v>
      </c>
      <c r="AF229" s="3" t="str">
        <f>IF(COUNTIF(EXFOR!G$58:G$59,"*"&amp;AD229&amp;"*")&gt;0,"○",IF(COUNTIF(EXFOR!J$58:J$59,"*"&amp;W229&amp;"*"&amp;V229)&gt;0,"△","×"))</f>
        <v>×</v>
      </c>
    </row>
    <row r="230" spans="1:32" ht="15">
      <c r="A230" s="4" t="s">
        <v>1262</v>
      </c>
      <c r="B230" s="4" t="s">
        <v>1562</v>
      </c>
      <c r="C230" s="4" t="s">
        <v>994</v>
      </c>
      <c r="D230" s="4" t="s">
        <v>1322</v>
      </c>
      <c r="E230" s="4" t="s">
        <v>1406</v>
      </c>
      <c r="F230" s="4" t="s">
        <v>24</v>
      </c>
      <c r="H230" s="4" t="s">
        <v>25</v>
      </c>
      <c r="R230" s="4" t="s">
        <v>26</v>
      </c>
      <c r="S230" s="4" t="s">
        <v>27</v>
      </c>
      <c r="T230" s="4" t="s">
        <v>1439</v>
      </c>
      <c r="U230" s="4" t="s">
        <v>28</v>
      </c>
      <c r="AB230" s="2">
        <v>218</v>
      </c>
      <c r="AD230" s="8" t="str">
        <f t="shared" si="11"/>
        <v>CONF Amsterdam(Nucl Structure,Spectrosc).1,225</v>
      </c>
      <c r="AE230" s="8" t="str">
        <f t="shared" si="10"/>
        <v>.</v>
      </c>
      <c r="AF230" s="3" t="str">
        <f>IF(COUNTIF(EXFOR!G$58:G$59,"*"&amp;AD230&amp;"*")&gt;0,"○",IF(COUNTIF(EXFOR!J$58:J$59,"*"&amp;W230&amp;"*"&amp;V230)&gt;0,"△","×"))</f>
        <v>△</v>
      </c>
    </row>
    <row r="231" spans="1:32" ht="15">
      <c r="A231" s="4" t="s">
        <v>1262</v>
      </c>
      <c r="B231" s="4" t="s">
        <v>1562</v>
      </c>
      <c r="C231" s="4" t="s">
        <v>994</v>
      </c>
      <c r="D231" s="4" t="s">
        <v>1322</v>
      </c>
      <c r="E231" s="4" t="s">
        <v>1406</v>
      </c>
      <c r="H231" s="4" t="s">
        <v>29</v>
      </c>
      <c r="R231" s="4" t="s">
        <v>30</v>
      </c>
      <c r="S231" s="4" t="s">
        <v>31</v>
      </c>
      <c r="U231" s="4" t="s">
        <v>32</v>
      </c>
      <c r="AB231" s="2">
        <v>219</v>
      </c>
      <c r="AD231" s="8" t="str">
        <f t="shared" si="11"/>
        <v>REPT AECL-4773.,12</v>
      </c>
      <c r="AE231" s="8" t="str">
        <f t="shared" si="10"/>
        <v>.</v>
      </c>
      <c r="AF231" s="3" t="str">
        <f>IF(COUNTIF(EXFOR!G$58:G$59,"*"&amp;AD231&amp;"*")&gt;0,"○",IF(COUNTIF(EXFOR!J$58:J$59,"*"&amp;W231&amp;"*"&amp;V231)&gt;0,"△","×"))</f>
        <v>△</v>
      </c>
    </row>
    <row r="232" spans="1:32" ht="15">
      <c r="A232" s="4" t="s">
        <v>1262</v>
      </c>
      <c r="B232" s="4" t="s">
        <v>1562</v>
      </c>
      <c r="C232" s="4" t="s">
        <v>994</v>
      </c>
      <c r="D232" s="4" t="s">
        <v>1322</v>
      </c>
      <c r="E232" s="4" t="s">
        <v>1406</v>
      </c>
      <c r="F232" s="4" t="s">
        <v>33</v>
      </c>
      <c r="G232" s="4" t="s">
        <v>1872</v>
      </c>
      <c r="H232" s="4" t="s">
        <v>34</v>
      </c>
      <c r="R232" s="4" t="s">
        <v>35</v>
      </c>
      <c r="S232" s="4" t="s">
        <v>36</v>
      </c>
      <c r="U232" s="4" t="s">
        <v>1886</v>
      </c>
      <c r="AB232" s="2">
        <v>220</v>
      </c>
      <c r="AD232" s="8" t="str">
        <f t="shared" si="11"/>
        <v>REPT AECL-4841.,11</v>
      </c>
      <c r="AE232" s="8" t="str">
        <f t="shared" si="10"/>
        <v>.</v>
      </c>
      <c r="AF232" s="3" t="str">
        <f>IF(COUNTIF(EXFOR!G$58:G$59,"*"&amp;AD232&amp;"*")&gt;0,"○",IF(COUNTIF(EXFOR!J$58:J$59,"*"&amp;W232&amp;"*"&amp;V232)&gt;0,"△","×"))</f>
        <v>△</v>
      </c>
    </row>
    <row r="233" spans="1:32" ht="15">
      <c r="A233" s="4" t="s">
        <v>1262</v>
      </c>
      <c r="B233" s="4" t="s">
        <v>1562</v>
      </c>
      <c r="C233" s="4" t="s">
        <v>994</v>
      </c>
      <c r="D233" s="4" t="s">
        <v>1322</v>
      </c>
      <c r="E233" s="4" t="s">
        <v>1406</v>
      </c>
      <c r="F233" s="4" t="s">
        <v>874</v>
      </c>
      <c r="G233" s="4" t="s">
        <v>1579</v>
      </c>
      <c r="H233" s="4" t="s">
        <v>37</v>
      </c>
      <c r="R233" s="4" t="s">
        <v>38</v>
      </c>
      <c r="S233" s="4" t="s">
        <v>39</v>
      </c>
      <c r="U233" s="4" t="s">
        <v>1833</v>
      </c>
      <c r="V233" s="4" t="s">
        <v>1564</v>
      </c>
      <c r="W233" s="4" t="s">
        <v>40</v>
      </c>
      <c r="X233" s="4" t="s">
        <v>41</v>
      </c>
      <c r="Y233" s="4" t="s">
        <v>42</v>
      </c>
      <c r="AB233" s="2">
        <v>221</v>
      </c>
      <c r="AD233" s="8" t="str">
        <f t="shared" si="11"/>
        <v>ORNL-4844.(1973)42</v>
      </c>
      <c r="AE233" s="8" t="str">
        <f t="shared" si="10"/>
        <v>J.K.Bair.1973</v>
      </c>
      <c r="AF233" s="3" t="str">
        <f>IF(COUNTIF(EXFOR!G$58:G$59,"*"&amp;AD233&amp;"*")&gt;0,"○",IF(COUNTIF(EXFOR!J$58:J$59,"*"&amp;W233&amp;"*"&amp;V233)&gt;0,"△","×"))</f>
        <v>×</v>
      </c>
    </row>
    <row r="234" spans="1:32" ht="15">
      <c r="A234" s="4" t="s">
        <v>1262</v>
      </c>
      <c r="B234" s="4" t="s">
        <v>1562</v>
      </c>
      <c r="C234" s="4" t="s">
        <v>994</v>
      </c>
      <c r="D234" s="4" t="s">
        <v>1322</v>
      </c>
      <c r="E234" s="4" t="s">
        <v>1406</v>
      </c>
      <c r="F234" s="4" t="s">
        <v>874</v>
      </c>
      <c r="G234" s="4" t="s">
        <v>1579</v>
      </c>
      <c r="H234" s="4" t="s">
        <v>1560</v>
      </c>
      <c r="R234" s="4" t="s">
        <v>43</v>
      </c>
      <c r="S234" s="4" t="s">
        <v>1336</v>
      </c>
      <c r="T234" s="4" t="s">
        <v>44</v>
      </c>
      <c r="U234" s="4" t="s">
        <v>45</v>
      </c>
      <c r="V234" s="4" t="s">
        <v>1564</v>
      </c>
      <c r="W234" s="4" t="s">
        <v>40</v>
      </c>
      <c r="X234" s="4" t="s">
        <v>41</v>
      </c>
      <c r="Y234" s="4" t="s">
        <v>42</v>
      </c>
      <c r="Z234" s="7" t="s">
        <v>46</v>
      </c>
      <c r="AB234" s="2">
        <v>222</v>
      </c>
      <c r="AD234" s="8" t="str">
        <f t="shared" si="11"/>
        <v>PR/C.7(1973)1356</v>
      </c>
      <c r="AE234" s="8" t="str">
        <f t="shared" si="10"/>
        <v>J.K.Bair.1973</v>
      </c>
      <c r="AF234" s="3" t="str">
        <f>IF(COUNTIF(EXFOR!G$58:G$59,"*"&amp;AD234&amp;"*")&gt;0,"○",IF(COUNTIF(EXFOR!J$58:J$59,"*"&amp;W234&amp;"*"&amp;V234)&gt;0,"△","×"))</f>
        <v>×</v>
      </c>
    </row>
    <row r="235" spans="1:32" ht="15">
      <c r="A235" s="4" t="s">
        <v>1262</v>
      </c>
      <c r="B235" s="4" t="s">
        <v>1562</v>
      </c>
      <c r="C235" s="4" t="s">
        <v>994</v>
      </c>
      <c r="D235" s="4" t="s">
        <v>1322</v>
      </c>
      <c r="E235" s="4" t="s">
        <v>1406</v>
      </c>
      <c r="F235" s="4" t="s">
        <v>47</v>
      </c>
      <c r="G235" s="4" t="s">
        <v>48</v>
      </c>
      <c r="H235" s="4" t="s">
        <v>1408</v>
      </c>
      <c r="R235" s="4" t="s">
        <v>49</v>
      </c>
      <c r="S235" s="4" t="s">
        <v>50</v>
      </c>
      <c r="AB235" s="2">
        <v>223</v>
      </c>
      <c r="AD235" s="8" t="str">
        <f t="shared" si="11"/>
        <v>JOUR BAPSA 16 511.</v>
      </c>
      <c r="AE235" s="8" t="str">
        <f t="shared" si="10"/>
        <v>.</v>
      </c>
      <c r="AF235" s="3" t="str">
        <f>IF(COUNTIF(EXFOR!G$58:G$59,"*"&amp;AD235&amp;"*")&gt;0,"○",IF(COUNTIF(EXFOR!J$58:J$59,"*"&amp;W235&amp;"*"&amp;V235)&gt;0,"△","×"))</f>
        <v>△</v>
      </c>
    </row>
    <row r="236" spans="1:32" ht="15">
      <c r="A236" s="4" t="s">
        <v>1262</v>
      </c>
      <c r="B236" s="4" t="s">
        <v>1562</v>
      </c>
      <c r="C236" s="4" t="s">
        <v>994</v>
      </c>
      <c r="D236" s="4" t="s">
        <v>1322</v>
      </c>
      <c r="E236" s="4" t="s">
        <v>1406</v>
      </c>
      <c r="F236" s="4" t="s">
        <v>874</v>
      </c>
      <c r="G236" s="4" t="s">
        <v>1579</v>
      </c>
      <c r="H236" s="4" t="s">
        <v>37</v>
      </c>
      <c r="R236" s="4" t="s">
        <v>51</v>
      </c>
      <c r="S236" s="4" t="s">
        <v>52</v>
      </c>
      <c r="U236" s="4" t="s">
        <v>1751</v>
      </c>
      <c r="AB236" s="2">
        <v>224</v>
      </c>
      <c r="AD236" s="8" t="str">
        <f t="shared" si="11"/>
        <v>REPT ORNL 4659.,38</v>
      </c>
      <c r="AE236" s="8" t="str">
        <f t="shared" si="10"/>
        <v>.</v>
      </c>
      <c r="AF236" s="3" t="str">
        <f>IF(COUNTIF(EXFOR!G$58:G$59,"*"&amp;AD236&amp;"*")&gt;0,"○",IF(COUNTIF(EXFOR!J$58:J$59,"*"&amp;W236&amp;"*"&amp;V236)&gt;0,"△","×"))</f>
        <v>△</v>
      </c>
    </row>
    <row r="237" spans="1:32" ht="15">
      <c r="A237" s="4" t="s">
        <v>1262</v>
      </c>
      <c r="B237" s="4" t="s">
        <v>1562</v>
      </c>
      <c r="C237" s="4" t="s">
        <v>994</v>
      </c>
      <c r="D237" s="4" t="s">
        <v>1322</v>
      </c>
      <c r="E237" s="4" t="s">
        <v>1406</v>
      </c>
      <c r="F237" s="4" t="s">
        <v>1579</v>
      </c>
      <c r="G237" s="4" t="s">
        <v>1854</v>
      </c>
      <c r="H237" s="4" t="s">
        <v>53</v>
      </c>
      <c r="R237" s="4" t="s">
        <v>54</v>
      </c>
      <c r="S237" s="4" t="s">
        <v>1352</v>
      </c>
      <c r="T237" s="4" t="s">
        <v>55</v>
      </c>
      <c r="U237" s="4" t="s">
        <v>56</v>
      </c>
      <c r="V237" s="4" t="s">
        <v>863</v>
      </c>
      <c r="W237" s="4" t="s">
        <v>57</v>
      </c>
      <c r="X237" s="4" t="s">
        <v>58</v>
      </c>
      <c r="Y237" s="4" t="s">
        <v>59</v>
      </c>
      <c r="Z237" s="4" t="s">
        <v>60</v>
      </c>
      <c r="AB237" s="2">
        <v>225</v>
      </c>
      <c r="AD237" s="8" t="str">
        <f t="shared" si="11"/>
        <v>NP/A.98(1967)25</v>
      </c>
      <c r="AE237" s="8" t="str">
        <f t="shared" si="10"/>
        <v>L.F.Hansen.1967</v>
      </c>
      <c r="AF237" s="3" t="str">
        <f>IF(COUNTIF(EXFOR!G$58:G$59,"*"&amp;AD237&amp;"*")&gt;0,"○",IF(COUNTIF(EXFOR!J$58:J$59,"*"&amp;W237&amp;"*"&amp;V237)&gt;0,"△","×"))</f>
        <v>○</v>
      </c>
    </row>
    <row r="238" spans="30:31" ht="15">
      <c r="AD238" s="8" t="str">
        <f t="shared" si="11"/>
        <v>.</v>
      </c>
      <c r="AE238" s="8" t="str">
        <f t="shared" si="10"/>
        <v>.</v>
      </c>
    </row>
    <row r="239" spans="1:32" ht="15">
      <c r="A239" s="4" t="s">
        <v>61</v>
      </c>
      <c r="B239" s="4" t="s">
        <v>1562</v>
      </c>
      <c r="C239" s="4" t="s">
        <v>1008</v>
      </c>
      <c r="D239" s="4" t="s">
        <v>1406</v>
      </c>
      <c r="E239" s="4" t="s">
        <v>1323</v>
      </c>
      <c r="F239" s="4" t="s">
        <v>1427</v>
      </c>
      <c r="G239" s="4" t="s">
        <v>1816</v>
      </c>
      <c r="H239" s="4" t="s">
        <v>62</v>
      </c>
      <c r="L239" s="4" t="s">
        <v>1408</v>
      </c>
      <c r="R239" s="4" t="s">
        <v>63</v>
      </c>
      <c r="S239" s="4" t="s">
        <v>1336</v>
      </c>
      <c r="T239" s="4" t="s">
        <v>1429</v>
      </c>
      <c r="U239" s="4" t="s">
        <v>64</v>
      </c>
      <c r="V239" s="4" t="s">
        <v>1413</v>
      </c>
      <c r="W239" s="4" t="s">
        <v>65</v>
      </c>
      <c r="X239" s="4" t="s">
        <v>66</v>
      </c>
      <c r="Y239" s="4" t="s">
        <v>67</v>
      </c>
      <c r="Z239" s="7" t="s">
        <v>68</v>
      </c>
      <c r="AB239" s="2">
        <v>226</v>
      </c>
      <c r="AD239" s="8" t="str">
        <f t="shared" si="11"/>
        <v>PR/C.77(2008)051303</v>
      </c>
      <c r="AE239" s="8" t="str">
        <f t="shared" si="10"/>
        <v>T.Ohsaki.2008</v>
      </c>
      <c r="AF239" s="3" t="str">
        <f>IF(COUNTIF(EXFOR!G$61:G$77,"*"&amp;AD239&amp;"*")&gt;0,"○",IF(COUNTIF(EXFOR!J$61:J$77,"*"&amp;W239&amp;"*"&amp;V239)&gt;0,"△","×"))</f>
        <v>○</v>
      </c>
    </row>
    <row r="240" spans="1:32" ht="15">
      <c r="A240" s="4" t="s">
        <v>61</v>
      </c>
      <c r="B240" s="4" t="s">
        <v>1562</v>
      </c>
      <c r="C240" s="4" t="s">
        <v>1008</v>
      </c>
      <c r="D240" s="4" t="s">
        <v>1406</v>
      </c>
      <c r="E240" s="4" t="s">
        <v>1323</v>
      </c>
      <c r="F240" s="4" t="s">
        <v>1418</v>
      </c>
      <c r="H240" s="4" t="s">
        <v>1408</v>
      </c>
      <c r="L240" s="4" t="s">
        <v>1408</v>
      </c>
      <c r="M240" s="4" t="s">
        <v>1396</v>
      </c>
      <c r="R240" s="4" t="s">
        <v>69</v>
      </c>
      <c r="S240" s="4" t="s">
        <v>1336</v>
      </c>
      <c r="T240" s="4" t="s">
        <v>1451</v>
      </c>
      <c r="U240" s="4" t="s">
        <v>70</v>
      </c>
      <c r="V240" s="4" t="s">
        <v>1364</v>
      </c>
      <c r="W240" s="4" t="s">
        <v>1467</v>
      </c>
      <c r="X240" s="4" t="s">
        <v>71</v>
      </c>
      <c r="Y240" s="4" t="s">
        <v>72</v>
      </c>
      <c r="Z240" s="7" t="s">
        <v>73</v>
      </c>
      <c r="AB240" s="2">
        <v>227</v>
      </c>
      <c r="AD240" s="8" t="str">
        <f aca="true" t="shared" si="12" ref="AD240:AD271">S240&amp;"."&amp;IF(IF(T240="","",T240)&amp;IF(V240="",",","("&amp;V240&amp;")")&amp;IF(U240="","",U240)=",","",IF(T240="","",T240)&amp;IF(V240="",",","("&amp;V240&amp;")")&amp;IF(U240="","",U240))</f>
        <v>PR/C.76(2007)051301</v>
      </c>
      <c r="AE240" s="8" t="str">
        <f t="shared" si="10"/>
        <v>Y.Nagai.2007</v>
      </c>
      <c r="AF240" s="3" t="str">
        <f>IF(COUNTIF(EXFOR!G$61:G$77,"*"&amp;AD240&amp;"*")&gt;0,"○",IF(COUNTIF(EXFOR!J$61:J$77,"*"&amp;W240&amp;"*"&amp;V240)&gt;0,"△","×"))</f>
        <v>○</v>
      </c>
    </row>
    <row r="241" spans="1:32" ht="15">
      <c r="A241" s="4" t="s">
        <v>61</v>
      </c>
      <c r="B241" s="4" t="s">
        <v>1562</v>
      </c>
      <c r="C241" s="4" t="s">
        <v>1008</v>
      </c>
      <c r="D241" s="4" t="s">
        <v>1406</v>
      </c>
      <c r="E241" s="4" t="s">
        <v>1323</v>
      </c>
      <c r="F241" s="4" t="s">
        <v>74</v>
      </c>
      <c r="R241" s="4" t="s">
        <v>75</v>
      </c>
      <c r="S241" s="4" t="s">
        <v>1336</v>
      </c>
      <c r="T241" s="4" t="s">
        <v>1705</v>
      </c>
      <c r="U241" s="4" t="s">
        <v>76</v>
      </c>
      <c r="V241" s="4" t="s">
        <v>1452</v>
      </c>
      <c r="W241" s="4" t="s">
        <v>77</v>
      </c>
      <c r="X241" s="4" t="s">
        <v>78</v>
      </c>
      <c r="Y241" s="4" t="s">
        <v>79</v>
      </c>
      <c r="Z241" s="7" t="s">
        <v>80</v>
      </c>
      <c r="AB241" s="2">
        <v>228</v>
      </c>
      <c r="AD241" s="8" t="str">
        <f t="shared" si="12"/>
        <v>PR/C.60(1999)064614</v>
      </c>
      <c r="AE241" s="8" t="str">
        <f t="shared" si="10"/>
        <v>H.Herndl.1999</v>
      </c>
      <c r="AF241" s="3" t="str">
        <f>IF(COUNTIF(EXFOR!G$61:G$77,"*"&amp;AD241&amp;"*")&gt;0,"○",IF(COUNTIF(EXFOR!J$61:J$77,"*"&amp;W241&amp;"*"&amp;V241)&gt;0,"△","×"))</f>
        <v>×</v>
      </c>
    </row>
    <row r="242" spans="1:32" ht="15">
      <c r="A242" s="4" t="s">
        <v>61</v>
      </c>
      <c r="B242" s="4" t="s">
        <v>1562</v>
      </c>
      <c r="C242" s="4" t="s">
        <v>1008</v>
      </c>
      <c r="D242" s="4" t="s">
        <v>1406</v>
      </c>
      <c r="E242" s="4" t="s">
        <v>1323</v>
      </c>
      <c r="F242" s="4" t="s">
        <v>1427</v>
      </c>
      <c r="G242" s="4" t="s">
        <v>1816</v>
      </c>
      <c r="H242" s="4" t="s">
        <v>1396</v>
      </c>
      <c r="L242" s="4" t="s">
        <v>1408</v>
      </c>
      <c r="R242" s="4" t="s">
        <v>81</v>
      </c>
      <c r="S242" s="4" t="s">
        <v>882</v>
      </c>
      <c r="T242" s="4" t="s">
        <v>883</v>
      </c>
      <c r="U242" s="4" t="s">
        <v>82</v>
      </c>
      <c r="V242" s="4" t="s">
        <v>1381</v>
      </c>
      <c r="W242" s="4" t="s">
        <v>1467</v>
      </c>
      <c r="X242" s="4" t="s">
        <v>83</v>
      </c>
      <c r="Y242" s="4" t="s">
        <v>84</v>
      </c>
      <c r="AB242" s="2">
        <v>229</v>
      </c>
      <c r="AD242" s="8" t="str">
        <f t="shared" si="12"/>
        <v>Proc.9th Intern.Symposium on Capture Gamma-Ray Spectroscopy and Related Topics, Budapest, Hungary, October 1996, G.L.Molnar, T.Belgya, Zs.Revay, Eds..2(1997)501</v>
      </c>
      <c r="AE242" s="8" t="str">
        <f t="shared" si="10"/>
        <v>Y.Nagai.1997</v>
      </c>
      <c r="AF242" s="3" t="str">
        <f>IF(COUNTIF(EXFOR!G$61:G$77,"*"&amp;AD242&amp;"*")&gt;0,"○",IF(COUNTIF(EXFOR!J$61:J$77,"*"&amp;W242&amp;"*"&amp;V242)&gt;0,"△","×"))</f>
        <v>×</v>
      </c>
    </row>
    <row r="243" spans="1:32" ht="15">
      <c r="A243" s="4" t="s">
        <v>61</v>
      </c>
      <c r="B243" s="4" t="s">
        <v>1562</v>
      </c>
      <c r="C243" s="4" t="s">
        <v>1008</v>
      </c>
      <c r="D243" s="4" t="s">
        <v>1406</v>
      </c>
      <c r="E243" s="4" t="s">
        <v>1323</v>
      </c>
      <c r="F243" s="4" t="s">
        <v>85</v>
      </c>
      <c r="G243" s="4" t="s">
        <v>86</v>
      </c>
      <c r="H243" s="4" t="s">
        <v>1560</v>
      </c>
      <c r="J243" s="4" t="s">
        <v>1396</v>
      </c>
      <c r="L243" s="4" t="s">
        <v>1408</v>
      </c>
      <c r="R243" s="4" t="s">
        <v>87</v>
      </c>
      <c r="S243" s="4" t="s">
        <v>1336</v>
      </c>
      <c r="T243" s="4" t="s">
        <v>1901</v>
      </c>
      <c r="U243" s="4" t="s">
        <v>918</v>
      </c>
      <c r="V243" s="4" t="s">
        <v>1390</v>
      </c>
      <c r="W243" s="4" t="s">
        <v>88</v>
      </c>
      <c r="X243" s="4" t="s">
        <v>89</v>
      </c>
      <c r="Y243" s="4" t="s">
        <v>90</v>
      </c>
      <c r="Z243" s="7" t="s">
        <v>91</v>
      </c>
      <c r="AB243" s="2">
        <v>230</v>
      </c>
      <c r="AD243" s="8" t="str">
        <f t="shared" si="12"/>
        <v>PR/C.53(1996)459</v>
      </c>
      <c r="AE243" s="8" t="str">
        <f t="shared" si="10"/>
        <v>J.Meissner.1996</v>
      </c>
      <c r="AF243" s="3" t="str">
        <f>IF(COUNTIF(EXFOR!G$61:G$77,"*"&amp;AD243&amp;"*")&gt;0,"○",IF(COUNTIF(EXFOR!J$61:J$77,"*"&amp;W243&amp;"*"&amp;V243)&gt;0,"△","×"))</f>
        <v>○</v>
      </c>
    </row>
    <row r="244" spans="1:32" ht="15">
      <c r="A244" s="4" t="s">
        <v>61</v>
      </c>
      <c r="B244" s="4" t="s">
        <v>1562</v>
      </c>
      <c r="C244" s="4" t="s">
        <v>1008</v>
      </c>
      <c r="D244" s="4" t="s">
        <v>1406</v>
      </c>
      <c r="E244" s="4" t="s">
        <v>1323</v>
      </c>
      <c r="F244" s="4" t="s">
        <v>1418</v>
      </c>
      <c r="H244" s="4" t="s">
        <v>1408</v>
      </c>
      <c r="L244" s="4" t="s">
        <v>1408</v>
      </c>
      <c r="R244" s="4" t="s">
        <v>92</v>
      </c>
      <c r="S244" s="4" t="s">
        <v>1387</v>
      </c>
      <c r="T244" s="4" t="s">
        <v>56</v>
      </c>
      <c r="U244" s="4" t="s">
        <v>93</v>
      </c>
      <c r="V244" s="4" t="s">
        <v>1484</v>
      </c>
      <c r="W244" s="4" t="s">
        <v>94</v>
      </c>
      <c r="X244" s="4" t="s">
        <v>94</v>
      </c>
      <c r="Y244" s="4" t="s">
        <v>95</v>
      </c>
      <c r="Z244" s="7" t="s">
        <v>96</v>
      </c>
      <c r="AB244" s="2">
        <v>231</v>
      </c>
      <c r="AD244" s="8" t="str">
        <f t="shared" si="12"/>
        <v>APP/B.25(1994)629</v>
      </c>
      <c r="AE244" s="8" t="str">
        <f t="shared" si="10"/>
        <v>H.Beer.1994</v>
      </c>
      <c r="AF244" s="3" t="str">
        <f>IF(COUNTIF(EXFOR!G$61:G$77,"*"&amp;AD244&amp;"*")&gt;0,"○",IF(COUNTIF(EXFOR!J$61:J$77,"*"&amp;W244&amp;"*"&amp;V244)&gt;0,"△","×"))</f>
        <v>×</v>
      </c>
    </row>
    <row r="245" spans="1:32" ht="15">
      <c r="A245" s="4" t="s">
        <v>61</v>
      </c>
      <c r="B245" s="4" t="s">
        <v>1562</v>
      </c>
      <c r="C245" s="4" t="s">
        <v>1008</v>
      </c>
      <c r="D245" s="4" t="s">
        <v>1406</v>
      </c>
      <c r="E245" s="4" t="s">
        <v>1323</v>
      </c>
      <c r="F245" s="4" t="s">
        <v>97</v>
      </c>
      <c r="H245" s="4" t="s">
        <v>1408</v>
      </c>
      <c r="R245" s="4" t="s">
        <v>98</v>
      </c>
      <c r="S245" s="4" t="s">
        <v>99</v>
      </c>
      <c r="AB245" s="2">
        <v>232</v>
      </c>
      <c r="AD245" s="8" t="str">
        <f t="shared" si="12"/>
        <v>REPT EANDC(OR)-112'L',P11,1/28/72.</v>
      </c>
      <c r="AE245" s="8" t="str">
        <f t="shared" si="10"/>
        <v>.</v>
      </c>
      <c r="AF245" s="3" t="str">
        <f>IF(COUNTIF(EXFOR!G$61:G$77,"*"&amp;AD245&amp;"*")&gt;0,"○",IF(COUNTIF(EXFOR!J$61:J$77,"*"&amp;W245&amp;"*"&amp;V245)&gt;0,"△","×"))</f>
        <v>△</v>
      </c>
    </row>
    <row r="246" spans="1:32" ht="15">
      <c r="A246" s="4" t="s">
        <v>61</v>
      </c>
      <c r="B246" s="4" t="s">
        <v>1562</v>
      </c>
      <c r="C246" s="4" t="s">
        <v>1008</v>
      </c>
      <c r="D246" s="4" t="s">
        <v>1406</v>
      </c>
      <c r="E246" s="4" t="s">
        <v>1323</v>
      </c>
      <c r="F246" s="4" t="s">
        <v>97</v>
      </c>
      <c r="H246" s="4" t="s">
        <v>1408</v>
      </c>
      <c r="R246" s="4" t="s">
        <v>100</v>
      </c>
      <c r="S246" s="4" t="s">
        <v>101</v>
      </c>
      <c r="T246" s="4" t="s">
        <v>1858</v>
      </c>
      <c r="U246" s="4" t="s">
        <v>102</v>
      </c>
      <c r="V246" s="4" t="s">
        <v>1573</v>
      </c>
      <c r="W246" s="4" t="s">
        <v>103</v>
      </c>
      <c r="X246" s="4" t="s">
        <v>104</v>
      </c>
      <c r="Y246" s="4" t="s">
        <v>105</v>
      </c>
      <c r="Z246" s="4" t="s">
        <v>106</v>
      </c>
      <c r="AB246" s="2">
        <v>233</v>
      </c>
      <c r="AD246" s="8" t="str">
        <f t="shared" si="12"/>
        <v>JIN.33(1971)1221</v>
      </c>
      <c r="AE246" s="8" t="str">
        <f t="shared" si="10"/>
        <v>W.Blaser.1971</v>
      </c>
      <c r="AF246" s="3" t="str">
        <f>IF(COUNTIF(EXFOR!G$61:G$77,"*"&amp;AD246&amp;"*")&gt;0,"○",IF(COUNTIF(EXFOR!J$61:J$77,"*"&amp;W246&amp;"*"&amp;V246)&gt;0,"△","×"))</f>
        <v>○</v>
      </c>
    </row>
    <row r="247" spans="30:31" ht="15">
      <c r="AD247" s="8" t="str">
        <f t="shared" si="12"/>
        <v>.</v>
      </c>
      <c r="AE247" s="8" t="str">
        <f t="shared" si="10"/>
        <v>.</v>
      </c>
    </row>
    <row r="248" spans="1:32" ht="15">
      <c r="A248" s="4" t="s">
        <v>107</v>
      </c>
      <c r="B248" s="4" t="s">
        <v>1562</v>
      </c>
      <c r="C248" s="4" t="s">
        <v>1008</v>
      </c>
      <c r="D248" s="4" t="s">
        <v>1333</v>
      </c>
      <c r="E248" s="4" t="s">
        <v>1323</v>
      </c>
      <c r="F248" s="4" t="s">
        <v>1616</v>
      </c>
      <c r="G248" s="4" t="s">
        <v>1617</v>
      </c>
      <c r="R248" s="4" t="s">
        <v>1618</v>
      </c>
      <c r="S248" s="4" t="s">
        <v>1336</v>
      </c>
      <c r="T248" s="4" t="s">
        <v>1619</v>
      </c>
      <c r="U248" s="4" t="s">
        <v>1620</v>
      </c>
      <c r="V248" s="4" t="s">
        <v>1612</v>
      </c>
      <c r="W248" s="4" t="s">
        <v>1621</v>
      </c>
      <c r="X248" s="4" t="s">
        <v>1622</v>
      </c>
      <c r="Y248" s="4" t="s">
        <v>1623</v>
      </c>
      <c r="Z248" s="7" t="s">
        <v>1624</v>
      </c>
      <c r="AB248" s="2">
        <v>234</v>
      </c>
      <c r="AD248" s="8" t="str">
        <f t="shared" si="12"/>
        <v>PR/C.69(2004)064305</v>
      </c>
      <c r="AE248" s="8" t="str">
        <f t="shared" si="10"/>
        <v>C.Iliadis.2004</v>
      </c>
      <c r="AF248" s="3" t="str">
        <f>IF(COUNTIF(EXFOR!G$78,"*"&amp;AD248&amp;"*")&gt;0,"○",IF(COUNTIF(EXFOR!J$78,"*"&amp;W248&amp;"*"&amp;V248)&gt;0,"△","×"))</f>
        <v>×</v>
      </c>
    </row>
    <row r="249" spans="1:32" ht="15">
      <c r="A249" s="4" t="s">
        <v>107</v>
      </c>
      <c r="B249" s="4" t="s">
        <v>1562</v>
      </c>
      <c r="C249" s="4" t="s">
        <v>1008</v>
      </c>
      <c r="D249" s="4" t="s">
        <v>1333</v>
      </c>
      <c r="E249" s="4" t="s">
        <v>1323</v>
      </c>
      <c r="F249" s="4" t="s">
        <v>108</v>
      </c>
      <c r="L249" s="4" t="s">
        <v>1408</v>
      </c>
      <c r="R249" s="4" t="s">
        <v>109</v>
      </c>
      <c r="S249" s="4" t="s">
        <v>1776</v>
      </c>
      <c r="T249" s="4" t="s">
        <v>110</v>
      </c>
      <c r="U249" s="4" t="s">
        <v>111</v>
      </c>
      <c r="V249" s="4" t="s">
        <v>1373</v>
      </c>
      <c r="W249" s="4" t="s">
        <v>112</v>
      </c>
      <c r="X249" s="4" t="s">
        <v>113</v>
      </c>
      <c r="Y249" s="4" t="s">
        <v>114</v>
      </c>
      <c r="Z249" s="7" t="s">
        <v>115</v>
      </c>
      <c r="AB249" s="2">
        <v>235</v>
      </c>
      <c r="AD249" s="8" t="str">
        <f t="shared" si="12"/>
        <v>NIM/B.161-163(2000)269</v>
      </c>
      <c r="AE249" s="8" t="str">
        <f t="shared" si="10"/>
        <v>D.Grambole.2000</v>
      </c>
      <c r="AF249" s="3" t="str">
        <f>IF(COUNTIF(EXFOR!G$78,"*"&amp;AD249&amp;"*")&gt;0,"○",IF(COUNTIF(EXFOR!J$78,"*"&amp;W249&amp;"*"&amp;V249)&gt;0,"△","×"))</f>
        <v>×</v>
      </c>
    </row>
    <row r="250" spans="1:32" ht="15">
      <c r="A250" s="4" t="s">
        <v>107</v>
      </c>
      <c r="B250" s="4" t="s">
        <v>1562</v>
      </c>
      <c r="C250" s="4" t="s">
        <v>1008</v>
      </c>
      <c r="D250" s="4" t="s">
        <v>1333</v>
      </c>
      <c r="E250" s="4" t="s">
        <v>1323</v>
      </c>
      <c r="F250" s="4" t="s">
        <v>1360</v>
      </c>
      <c r="I250" s="4" t="s">
        <v>1435</v>
      </c>
      <c r="R250" s="4" t="s">
        <v>1720</v>
      </c>
      <c r="S250" s="4" t="s">
        <v>1721</v>
      </c>
      <c r="T250" s="4" t="s">
        <v>1722</v>
      </c>
      <c r="U250" s="4" t="s">
        <v>1723</v>
      </c>
      <c r="V250" s="4" t="s">
        <v>1715</v>
      </c>
      <c r="W250" s="4" t="s">
        <v>1145</v>
      </c>
      <c r="X250" s="4" t="s">
        <v>1725</v>
      </c>
      <c r="Y250" s="4" t="s">
        <v>1726</v>
      </c>
      <c r="Z250" s="7" t="s">
        <v>1727</v>
      </c>
      <c r="AB250" s="2">
        <v>236</v>
      </c>
      <c r="AD250" s="8" t="str">
        <f t="shared" si="12"/>
        <v>RMP.70(1998)1265</v>
      </c>
      <c r="AE250" s="8" t="str">
        <f t="shared" si="10"/>
        <v>E.G.Adelberger.1998</v>
      </c>
      <c r="AF250" s="3" t="str">
        <f>IF(COUNTIF(EXFOR!G$78,"*"&amp;AD250&amp;"*")&gt;0,"○",IF(COUNTIF(EXFOR!J$78,"*"&amp;W250&amp;"*"&amp;V250)&gt;0,"△","×"))</f>
        <v>×</v>
      </c>
    </row>
    <row r="251" spans="1:32" ht="15">
      <c r="A251" s="4" t="s">
        <v>107</v>
      </c>
      <c r="B251" s="4" t="s">
        <v>1562</v>
      </c>
      <c r="C251" s="4" t="s">
        <v>1008</v>
      </c>
      <c r="D251" s="4" t="s">
        <v>1333</v>
      </c>
      <c r="E251" s="4" t="s">
        <v>1323</v>
      </c>
      <c r="G251" s="4" t="s">
        <v>1139</v>
      </c>
      <c r="J251" s="4" t="s">
        <v>1396</v>
      </c>
      <c r="L251" s="4" t="s">
        <v>1408</v>
      </c>
      <c r="R251" s="4" t="s">
        <v>116</v>
      </c>
      <c r="S251" s="4" t="s">
        <v>1336</v>
      </c>
      <c r="T251" s="4" t="s">
        <v>1833</v>
      </c>
      <c r="U251" s="4" t="s">
        <v>117</v>
      </c>
      <c r="V251" s="4" t="s">
        <v>118</v>
      </c>
      <c r="W251" s="4" t="s">
        <v>119</v>
      </c>
      <c r="X251" s="4" t="s">
        <v>120</v>
      </c>
      <c r="Y251" s="4" t="s">
        <v>121</v>
      </c>
      <c r="Z251" s="7" t="s">
        <v>122</v>
      </c>
      <c r="AB251" s="2">
        <v>237</v>
      </c>
      <c r="AD251" s="8" t="str">
        <f t="shared" si="12"/>
        <v>PR/C.42(1990)753</v>
      </c>
      <c r="AE251" s="8" t="str">
        <f t="shared" si="10"/>
        <v>R.B.Vogelaar.1990</v>
      </c>
      <c r="AF251" s="3" t="str">
        <f>IF(COUNTIF(EXFOR!G$78,"*"&amp;AD251&amp;"*")&gt;0,"○",IF(COUNTIF(EXFOR!J$78,"*"&amp;W251&amp;"*"&amp;V251)&gt;0,"△","×"))</f>
        <v>×</v>
      </c>
    </row>
    <row r="252" spans="1:32" ht="15">
      <c r="A252" s="4" t="s">
        <v>107</v>
      </c>
      <c r="B252" s="4" t="s">
        <v>1562</v>
      </c>
      <c r="C252" s="4" t="s">
        <v>1008</v>
      </c>
      <c r="D252" s="4" t="s">
        <v>1333</v>
      </c>
      <c r="E252" s="4" t="s">
        <v>1323</v>
      </c>
      <c r="F252" s="4" t="s">
        <v>1513</v>
      </c>
      <c r="R252" s="4" t="s">
        <v>123</v>
      </c>
      <c r="S252" s="4" t="s">
        <v>1900</v>
      </c>
      <c r="T252" s="4" t="s">
        <v>124</v>
      </c>
      <c r="U252" s="4" t="s">
        <v>125</v>
      </c>
      <c r="V252" s="4" t="s">
        <v>1840</v>
      </c>
      <c r="W252" s="4" t="s">
        <v>126</v>
      </c>
      <c r="X252" s="4" t="s">
        <v>126</v>
      </c>
      <c r="Y252" s="4" t="s">
        <v>127</v>
      </c>
      <c r="AB252" s="2">
        <v>238</v>
      </c>
      <c r="AD252" s="8" t="str">
        <f t="shared" si="12"/>
        <v>CJP.62(1984)115</v>
      </c>
      <c r="AE252" s="8" t="str">
        <f t="shared" si="10"/>
        <v>J.A.Cameron.1984</v>
      </c>
      <c r="AF252" s="3" t="str">
        <f>IF(COUNTIF(EXFOR!G$78,"*"&amp;AD252&amp;"*")&gt;0,"○",IF(COUNTIF(EXFOR!J$78,"*"&amp;W252&amp;"*"&amp;V252)&gt;0,"△","×"))</f>
        <v>×</v>
      </c>
    </row>
    <row r="253" spans="1:32" ht="15">
      <c r="A253" s="4" t="s">
        <v>107</v>
      </c>
      <c r="B253" s="4" t="s">
        <v>1562</v>
      </c>
      <c r="C253" s="4" t="s">
        <v>1008</v>
      </c>
      <c r="D253" s="4" t="s">
        <v>1333</v>
      </c>
      <c r="E253" s="4" t="s">
        <v>1323</v>
      </c>
      <c r="F253" s="4" t="s">
        <v>1471</v>
      </c>
      <c r="G253" s="4" t="s">
        <v>128</v>
      </c>
      <c r="H253" s="4" t="s">
        <v>1880</v>
      </c>
      <c r="L253" s="4" t="s">
        <v>1408</v>
      </c>
      <c r="R253" s="4" t="s">
        <v>129</v>
      </c>
      <c r="S253" s="4" t="s">
        <v>1352</v>
      </c>
      <c r="T253" s="4" t="s">
        <v>130</v>
      </c>
      <c r="U253" s="4" t="s">
        <v>1957</v>
      </c>
      <c r="V253" s="4" t="s">
        <v>965</v>
      </c>
      <c r="W253" s="4" t="s">
        <v>1328</v>
      </c>
      <c r="X253" s="4" t="s">
        <v>131</v>
      </c>
      <c r="Y253" s="4" t="s">
        <v>132</v>
      </c>
      <c r="Z253" s="4" t="s">
        <v>133</v>
      </c>
      <c r="AB253" s="2">
        <v>239</v>
      </c>
      <c r="AD253" s="8" t="str">
        <f t="shared" si="12"/>
        <v>NP/A.349(1980)165</v>
      </c>
      <c r="AE253" s="8" t="str">
        <f t="shared" si="10"/>
        <v>M.Wiescher.1980</v>
      </c>
      <c r="AF253" s="3" t="str">
        <f>IF(COUNTIF(EXFOR!G$78,"*"&amp;AD253&amp;"*")&gt;0,"○",IF(COUNTIF(EXFOR!J$78,"*"&amp;W253&amp;"*"&amp;V253)&gt;0,"△","×"))</f>
        <v>×</v>
      </c>
    </row>
    <row r="254" spans="1:32" ht="15">
      <c r="A254" s="4" t="s">
        <v>107</v>
      </c>
      <c r="B254" s="4" t="s">
        <v>1562</v>
      </c>
      <c r="C254" s="4" t="s">
        <v>1008</v>
      </c>
      <c r="D254" s="4" t="s">
        <v>1333</v>
      </c>
      <c r="E254" s="4" t="s">
        <v>1323</v>
      </c>
      <c r="G254" s="4" t="s">
        <v>134</v>
      </c>
      <c r="L254" s="4" t="s">
        <v>1408</v>
      </c>
      <c r="R254" s="4" t="s">
        <v>135</v>
      </c>
      <c r="S254" s="4" t="s">
        <v>136</v>
      </c>
      <c r="T254" s="4" t="s">
        <v>137</v>
      </c>
      <c r="U254" s="4" t="s">
        <v>138</v>
      </c>
      <c r="V254" s="4" t="s">
        <v>987</v>
      </c>
      <c r="W254" s="4" t="s">
        <v>139</v>
      </c>
      <c r="X254" s="4" t="s">
        <v>139</v>
      </c>
      <c r="Y254" s="4" t="s">
        <v>140</v>
      </c>
      <c r="Z254" s="7" t="s">
        <v>141</v>
      </c>
      <c r="AB254" s="2">
        <v>240</v>
      </c>
      <c r="AD254" s="8" t="str">
        <f t="shared" si="12"/>
        <v>AUJ.31(1978)267</v>
      </c>
      <c r="AE254" s="8" t="str">
        <f t="shared" si="10"/>
        <v>G.U.Din.1978</v>
      </c>
      <c r="AF254" s="3" t="str">
        <f>IF(COUNTIF(EXFOR!G$78,"*"&amp;AD254&amp;"*")&gt;0,"○",IF(COUNTIF(EXFOR!J$78,"*"&amp;W254&amp;"*"&amp;V254)&gt;0,"△","×"))</f>
        <v>×</v>
      </c>
    </row>
    <row r="255" spans="1:32" ht="15">
      <c r="A255" s="4" t="s">
        <v>107</v>
      </c>
      <c r="B255" s="4" t="s">
        <v>1562</v>
      </c>
      <c r="C255" s="4" t="s">
        <v>1008</v>
      </c>
      <c r="D255" s="4" t="s">
        <v>1333</v>
      </c>
      <c r="E255" s="4" t="s">
        <v>1323</v>
      </c>
      <c r="F255" s="4" t="s">
        <v>142</v>
      </c>
      <c r="H255" s="4" t="s">
        <v>1209</v>
      </c>
      <c r="R255" s="4" t="s">
        <v>143</v>
      </c>
      <c r="S255" s="4" t="s">
        <v>144</v>
      </c>
      <c r="T255" s="4" t="s">
        <v>883</v>
      </c>
      <c r="U255" s="4" t="s">
        <v>145</v>
      </c>
      <c r="V255" s="4" t="s">
        <v>1573</v>
      </c>
      <c r="W255" s="4" t="s">
        <v>146</v>
      </c>
      <c r="X255" s="4" t="s">
        <v>147</v>
      </c>
      <c r="Y255" s="4" t="s">
        <v>148</v>
      </c>
      <c r="AB255" s="2">
        <v>241</v>
      </c>
      <c r="AD255" s="8" t="str">
        <f t="shared" si="12"/>
        <v>Particles and Nuclei.2(1971)168</v>
      </c>
      <c r="AE255" s="8" t="str">
        <f t="shared" si="10"/>
        <v>M.R.Wormald.1971</v>
      </c>
      <c r="AF255" s="3" t="str">
        <f>IF(COUNTIF(EXFOR!G$78,"*"&amp;AD255&amp;"*")&gt;0,"○",IF(COUNTIF(EXFOR!J$78,"*"&amp;W255&amp;"*"&amp;V255)&gt;0,"△","×"))</f>
        <v>×</v>
      </c>
    </row>
    <row r="256" spans="1:32" ht="15">
      <c r="A256" s="4" t="s">
        <v>107</v>
      </c>
      <c r="B256" s="4" t="s">
        <v>1562</v>
      </c>
      <c r="C256" s="4" t="s">
        <v>1008</v>
      </c>
      <c r="D256" s="4" t="s">
        <v>1333</v>
      </c>
      <c r="E256" s="4" t="s">
        <v>1323</v>
      </c>
      <c r="G256" s="4" t="s">
        <v>142</v>
      </c>
      <c r="H256" s="4" t="s">
        <v>1560</v>
      </c>
      <c r="R256" s="4" t="s">
        <v>149</v>
      </c>
      <c r="S256" s="4" t="s">
        <v>150</v>
      </c>
      <c r="U256" s="4" t="s">
        <v>1008</v>
      </c>
      <c r="AB256" s="2">
        <v>242</v>
      </c>
      <c r="AD256" s="8" t="str">
        <f t="shared" si="12"/>
        <v>REPT ANU-P-513.,18</v>
      </c>
      <c r="AE256" s="8" t="str">
        <f t="shared" si="10"/>
        <v>.</v>
      </c>
      <c r="AF256" s="3" t="str">
        <f>IF(COUNTIF(EXFOR!G$78,"*"&amp;AD256&amp;"*")&gt;0,"○",IF(COUNTIF(EXFOR!J$78,"*"&amp;W256&amp;"*"&amp;V256)&gt;0,"△","×"))</f>
        <v>×</v>
      </c>
    </row>
    <row r="257" spans="30:31" ht="15">
      <c r="AD257" s="8" t="str">
        <f t="shared" si="12"/>
        <v>.</v>
      </c>
      <c r="AE257" s="8" t="str">
        <f t="shared" si="10"/>
        <v>.</v>
      </c>
    </row>
    <row r="258" spans="1:32" ht="15">
      <c r="A258" s="4" t="s">
        <v>151</v>
      </c>
      <c r="B258" s="4" t="s">
        <v>1562</v>
      </c>
      <c r="C258" s="4" t="s">
        <v>1008</v>
      </c>
      <c r="D258" s="4" t="s">
        <v>1333</v>
      </c>
      <c r="E258" s="4" t="s">
        <v>1322</v>
      </c>
      <c r="F258" s="4" t="s">
        <v>1360</v>
      </c>
      <c r="I258" s="4" t="s">
        <v>1435</v>
      </c>
      <c r="R258" s="4" t="s">
        <v>1720</v>
      </c>
      <c r="S258" s="4" t="s">
        <v>1721</v>
      </c>
      <c r="T258" s="4" t="s">
        <v>1722</v>
      </c>
      <c r="U258" s="4" t="s">
        <v>1723</v>
      </c>
      <c r="V258" s="4" t="s">
        <v>1715</v>
      </c>
      <c r="W258" s="4" t="s">
        <v>1145</v>
      </c>
      <c r="X258" s="4" t="s">
        <v>1725</v>
      </c>
      <c r="Y258" s="4" t="s">
        <v>1726</v>
      </c>
      <c r="Z258" s="7" t="s">
        <v>1727</v>
      </c>
      <c r="AB258" s="2">
        <v>243</v>
      </c>
      <c r="AD258" s="8" t="str">
        <f t="shared" si="12"/>
        <v>RMP.70(1998)1265</v>
      </c>
      <c r="AE258" s="8" t="str">
        <f t="shared" si="10"/>
        <v>E.G.Adelberger.1998</v>
      </c>
      <c r="AF258" s="3" t="str">
        <f>IF(COUNTIF(EXFOR!G$79:G$80,"*"&amp;AD258&amp;"*")&gt;0,"○",IF(COUNTIF(EXFOR!J$79:J$80,"*"&amp;W258&amp;"*"&amp;V258)&gt;0,"△","×"))</f>
        <v>×</v>
      </c>
    </row>
    <row r="259" spans="1:32" ht="15">
      <c r="A259" s="4" t="s">
        <v>151</v>
      </c>
      <c r="B259" s="4" t="s">
        <v>1562</v>
      </c>
      <c r="C259" s="4" t="s">
        <v>1008</v>
      </c>
      <c r="D259" s="4" t="s">
        <v>1333</v>
      </c>
      <c r="E259" s="4" t="s">
        <v>1322</v>
      </c>
      <c r="F259" s="4" t="s">
        <v>152</v>
      </c>
      <c r="K259" s="4" t="s">
        <v>1408</v>
      </c>
      <c r="L259" s="4" t="s">
        <v>1408</v>
      </c>
      <c r="R259" s="4" t="s">
        <v>153</v>
      </c>
      <c r="S259" s="4" t="s">
        <v>1776</v>
      </c>
      <c r="T259" s="4" t="s">
        <v>154</v>
      </c>
      <c r="U259" s="4" t="s">
        <v>124</v>
      </c>
      <c r="V259" s="4" t="s">
        <v>1390</v>
      </c>
      <c r="W259" s="4" t="s">
        <v>155</v>
      </c>
      <c r="X259" s="4" t="s">
        <v>156</v>
      </c>
      <c r="Y259" s="4" t="s">
        <v>157</v>
      </c>
      <c r="Z259" s="7" t="s">
        <v>158</v>
      </c>
      <c r="AB259" s="2">
        <v>244</v>
      </c>
      <c r="AD259" s="8" t="str">
        <f t="shared" si="12"/>
        <v>NIM/B.108(1996)62</v>
      </c>
      <c r="AE259" s="8" t="str">
        <f aca="true" t="shared" si="13" ref="AE259:AE327">W259&amp;"."&amp;V259</f>
        <v>R.W.Michelmann.1996</v>
      </c>
      <c r="AF259" s="3" t="str">
        <f>IF(COUNTIF(EXFOR!G$79:G$80,"*"&amp;AD259&amp;"*")&gt;0,"○",IF(COUNTIF(EXFOR!J$79:J$80,"*"&amp;W259&amp;"*"&amp;V259)&gt;0,"△","×"))</f>
        <v>×</v>
      </c>
    </row>
    <row r="260" spans="1:32" ht="15">
      <c r="A260" s="4" t="s">
        <v>151</v>
      </c>
      <c r="B260" s="4" t="s">
        <v>1562</v>
      </c>
      <c r="C260" s="4" t="s">
        <v>1008</v>
      </c>
      <c r="D260" s="4" t="s">
        <v>1333</v>
      </c>
      <c r="E260" s="4" t="s">
        <v>1322</v>
      </c>
      <c r="F260" s="4" t="s">
        <v>159</v>
      </c>
      <c r="R260" s="4" t="s">
        <v>160</v>
      </c>
      <c r="S260" s="4" t="s">
        <v>1776</v>
      </c>
      <c r="T260" s="4" t="s">
        <v>1400</v>
      </c>
      <c r="U260" s="4" t="s">
        <v>161</v>
      </c>
      <c r="V260" s="4" t="s">
        <v>1484</v>
      </c>
      <c r="W260" s="4" t="s">
        <v>162</v>
      </c>
      <c r="X260" s="4" t="s">
        <v>163</v>
      </c>
      <c r="Y260" s="4" t="s">
        <v>164</v>
      </c>
      <c r="Z260" s="4" t="s">
        <v>165</v>
      </c>
      <c r="AB260" s="2">
        <v>245</v>
      </c>
      <c r="AD260" s="8" t="str">
        <f t="shared" si="12"/>
        <v>NIM/B.85(1994)352</v>
      </c>
      <c r="AE260" s="8" t="str">
        <f t="shared" si="13"/>
        <v>L.S.Wielunski.1994</v>
      </c>
      <c r="AF260" s="3" t="str">
        <f>IF(COUNTIF(EXFOR!G$79:G$80,"*"&amp;AD260&amp;"*")&gt;0,"○",IF(COUNTIF(EXFOR!J$79:J$80,"*"&amp;W260&amp;"*"&amp;V260)&gt;0,"△","×"))</f>
        <v>×</v>
      </c>
    </row>
    <row r="261" spans="1:32" ht="15">
      <c r="A261" s="4" t="s">
        <v>151</v>
      </c>
      <c r="B261" s="4" t="s">
        <v>1562</v>
      </c>
      <c r="C261" s="4" t="s">
        <v>1008</v>
      </c>
      <c r="D261" s="4" t="s">
        <v>1333</v>
      </c>
      <c r="E261" s="4" t="s">
        <v>1322</v>
      </c>
      <c r="F261" s="4" t="s">
        <v>166</v>
      </c>
      <c r="G261" s="4" t="s">
        <v>167</v>
      </c>
      <c r="H261" s="4" t="s">
        <v>1560</v>
      </c>
      <c r="R261" s="4" t="s">
        <v>168</v>
      </c>
      <c r="S261" s="4" t="s">
        <v>1776</v>
      </c>
      <c r="T261" s="4" t="s">
        <v>1400</v>
      </c>
      <c r="U261" s="4" t="s">
        <v>169</v>
      </c>
      <c r="V261" s="4" t="s">
        <v>1484</v>
      </c>
      <c r="W261" s="4" t="s">
        <v>170</v>
      </c>
      <c r="X261" s="4" t="s">
        <v>171</v>
      </c>
      <c r="Y261" s="4" t="s">
        <v>172</v>
      </c>
      <c r="Z261" s="4" t="s">
        <v>173</v>
      </c>
      <c r="AB261" s="2">
        <v>246</v>
      </c>
      <c r="AD261" s="8" t="str">
        <f t="shared" si="12"/>
        <v>NIM/B.85(1994)462</v>
      </c>
      <c r="AE261" s="8" t="str">
        <f t="shared" si="13"/>
        <v>J.G.Lopez.1994</v>
      </c>
      <c r="AF261" s="3" t="str">
        <f>IF(COUNTIF(EXFOR!G$79:G$80,"*"&amp;AD261&amp;"*")&gt;0,"○",IF(COUNTIF(EXFOR!J$79:J$80,"*"&amp;W261&amp;"*"&amp;V261)&gt;0,"△","×"))</f>
        <v>×</v>
      </c>
    </row>
    <row r="262" spans="1:32" ht="15">
      <c r="A262" s="4" t="s">
        <v>151</v>
      </c>
      <c r="B262" s="4" t="s">
        <v>1562</v>
      </c>
      <c r="C262" s="4" t="s">
        <v>1008</v>
      </c>
      <c r="D262" s="4" t="s">
        <v>1333</v>
      </c>
      <c r="E262" s="4" t="s">
        <v>1322</v>
      </c>
      <c r="F262" s="4" t="s">
        <v>1632</v>
      </c>
      <c r="G262" s="4" t="s">
        <v>1215</v>
      </c>
      <c r="H262" s="4" t="s">
        <v>1560</v>
      </c>
      <c r="R262" s="4" t="s">
        <v>174</v>
      </c>
      <c r="S262" s="4" t="s">
        <v>1776</v>
      </c>
      <c r="T262" s="4" t="s">
        <v>1400</v>
      </c>
      <c r="U262" s="4" t="s">
        <v>175</v>
      </c>
      <c r="V262" s="4" t="s">
        <v>1484</v>
      </c>
      <c r="W262" s="4" t="s">
        <v>176</v>
      </c>
      <c r="X262" s="4" t="s">
        <v>177</v>
      </c>
      <c r="Y262" s="4" t="s">
        <v>178</v>
      </c>
      <c r="Z262" s="4" t="s">
        <v>179</v>
      </c>
      <c r="AB262" s="2">
        <v>247</v>
      </c>
      <c r="AD262" s="8" t="str">
        <f t="shared" si="12"/>
        <v>NIM/B.85(1994)572</v>
      </c>
      <c r="AE262" s="8" t="str">
        <f t="shared" si="13"/>
        <v>G.Battistig.1994</v>
      </c>
      <c r="AF262" s="3" t="str">
        <f>IF(COUNTIF(EXFOR!G$79:G$80,"*"&amp;AD262&amp;"*")&gt;0,"○",IF(COUNTIF(EXFOR!J$79:J$80,"*"&amp;W262&amp;"*"&amp;V262)&gt;0,"△","×"))</f>
        <v>×</v>
      </c>
    </row>
    <row r="263" spans="1:32" ht="15">
      <c r="A263" s="4" t="s">
        <v>151</v>
      </c>
      <c r="B263" s="4" t="s">
        <v>1562</v>
      </c>
      <c r="C263" s="4" t="s">
        <v>1008</v>
      </c>
      <c r="D263" s="4" t="s">
        <v>1333</v>
      </c>
      <c r="E263" s="4" t="s">
        <v>1322</v>
      </c>
      <c r="F263" s="4" t="s">
        <v>1513</v>
      </c>
      <c r="H263" s="4" t="s">
        <v>1560</v>
      </c>
      <c r="R263" s="4" t="s">
        <v>180</v>
      </c>
      <c r="S263" s="4" t="s">
        <v>1776</v>
      </c>
      <c r="T263" s="4" t="s">
        <v>1400</v>
      </c>
      <c r="U263" s="4" t="s">
        <v>181</v>
      </c>
      <c r="V263" s="4" t="s">
        <v>1484</v>
      </c>
      <c r="W263" s="4" t="s">
        <v>176</v>
      </c>
      <c r="X263" s="4" t="s">
        <v>182</v>
      </c>
      <c r="Y263" s="4" t="s">
        <v>183</v>
      </c>
      <c r="Z263" s="4" t="s">
        <v>184</v>
      </c>
      <c r="AB263" s="2">
        <v>248</v>
      </c>
      <c r="AD263" s="8" t="str">
        <f t="shared" si="12"/>
        <v>NIM/B.85(1994)326</v>
      </c>
      <c r="AE263" s="8" t="str">
        <f t="shared" si="13"/>
        <v>G.Battistig.1994</v>
      </c>
      <c r="AF263" s="3" t="str">
        <f>IF(COUNTIF(EXFOR!G$79:G$80,"*"&amp;AD263&amp;"*")&gt;0,"○",IF(COUNTIF(EXFOR!J$79:J$80,"*"&amp;W263&amp;"*"&amp;V263)&gt;0,"△","×"))</f>
        <v>×</v>
      </c>
    </row>
    <row r="264" spans="1:32" ht="15">
      <c r="A264" s="4" t="s">
        <v>151</v>
      </c>
      <c r="B264" s="4" t="s">
        <v>1562</v>
      </c>
      <c r="C264" s="4" t="s">
        <v>1008</v>
      </c>
      <c r="D264" s="4" t="s">
        <v>1333</v>
      </c>
      <c r="E264" s="4" t="s">
        <v>1322</v>
      </c>
      <c r="F264" s="4" t="s">
        <v>166</v>
      </c>
      <c r="G264" s="4" t="s">
        <v>185</v>
      </c>
      <c r="H264" s="4" t="s">
        <v>1560</v>
      </c>
      <c r="R264" s="4" t="s">
        <v>186</v>
      </c>
      <c r="S264" s="4" t="s">
        <v>1776</v>
      </c>
      <c r="T264" s="4" t="s">
        <v>187</v>
      </c>
      <c r="U264" s="4" t="s">
        <v>188</v>
      </c>
      <c r="V264" s="4" t="s">
        <v>1500</v>
      </c>
      <c r="W264" s="4" t="s">
        <v>189</v>
      </c>
      <c r="X264" s="4" t="s">
        <v>190</v>
      </c>
      <c r="Y264" s="4" t="s">
        <v>191</v>
      </c>
      <c r="Z264" s="4" t="s">
        <v>192</v>
      </c>
      <c r="AB264" s="2">
        <v>249</v>
      </c>
      <c r="AD264" s="8" t="str">
        <f t="shared" si="12"/>
        <v>NIM/B.64(1992)179</v>
      </c>
      <c r="AE264" s="8" t="str">
        <f t="shared" si="13"/>
        <v>J.C.C.Wong.1992</v>
      </c>
      <c r="AF264" s="3" t="str">
        <f>IF(COUNTIF(EXFOR!G$79:G$80,"*"&amp;AD264&amp;"*")&gt;0,"○",IF(COUNTIF(EXFOR!J$79:J$80,"*"&amp;W264&amp;"*"&amp;V264)&gt;0,"△","×"))</f>
        <v>×</v>
      </c>
    </row>
    <row r="265" spans="1:32" ht="15">
      <c r="A265" s="4" t="s">
        <v>151</v>
      </c>
      <c r="B265" s="4" t="s">
        <v>1562</v>
      </c>
      <c r="C265" s="4" t="s">
        <v>1008</v>
      </c>
      <c r="D265" s="4" t="s">
        <v>1333</v>
      </c>
      <c r="E265" s="4" t="s">
        <v>1322</v>
      </c>
      <c r="F265" s="4" t="s">
        <v>152</v>
      </c>
      <c r="G265" s="4" t="s">
        <v>193</v>
      </c>
      <c r="R265" s="4" t="s">
        <v>194</v>
      </c>
      <c r="S265" s="4" t="s">
        <v>1776</v>
      </c>
      <c r="T265" s="4" t="s">
        <v>195</v>
      </c>
      <c r="U265" s="4" t="s">
        <v>1439</v>
      </c>
      <c r="V265" s="4" t="s">
        <v>1500</v>
      </c>
      <c r="W265" s="4" t="s">
        <v>176</v>
      </c>
      <c r="X265" s="4" t="s">
        <v>196</v>
      </c>
      <c r="Y265" s="4" t="s">
        <v>197</v>
      </c>
      <c r="Z265" s="4" t="s">
        <v>198</v>
      </c>
      <c r="AB265" s="2">
        <v>250</v>
      </c>
      <c r="AD265" s="8" t="str">
        <f t="shared" si="12"/>
        <v>NIM/B.66(1992)1</v>
      </c>
      <c r="AE265" s="8" t="str">
        <f t="shared" si="13"/>
        <v>G.Battistig.1992</v>
      </c>
      <c r="AF265" s="3" t="str">
        <f>IF(COUNTIF(EXFOR!G$79:G$80,"*"&amp;AD265&amp;"*")&gt;0,"○",IF(COUNTIF(EXFOR!J$79:J$80,"*"&amp;W265&amp;"*"&amp;V265)&gt;0,"△","×"))</f>
        <v>×</v>
      </c>
    </row>
    <row r="266" spans="1:32" ht="15">
      <c r="A266" s="4" t="s">
        <v>151</v>
      </c>
      <c r="B266" s="4" t="s">
        <v>1562</v>
      </c>
      <c r="C266" s="4" t="s">
        <v>1008</v>
      </c>
      <c r="D266" s="4" t="s">
        <v>1333</v>
      </c>
      <c r="E266" s="4" t="s">
        <v>1322</v>
      </c>
      <c r="F266" s="4" t="s">
        <v>1632</v>
      </c>
      <c r="K266" s="4" t="s">
        <v>1408</v>
      </c>
      <c r="R266" s="4" t="s">
        <v>199</v>
      </c>
      <c r="S266" s="4" t="s">
        <v>1776</v>
      </c>
      <c r="T266" s="4" t="s">
        <v>1698</v>
      </c>
      <c r="U266" s="4" t="s">
        <v>200</v>
      </c>
      <c r="V266" s="4" t="s">
        <v>201</v>
      </c>
      <c r="W266" s="4" t="s">
        <v>176</v>
      </c>
      <c r="X266" s="4" t="s">
        <v>196</v>
      </c>
      <c r="Y266" s="4" t="s">
        <v>202</v>
      </c>
      <c r="Z266" s="4" t="s">
        <v>203</v>
      </c>
      <c r="AB266" s="2">
        <v>251</v>
      </c>
      <c r="AD266" s="8" t="str">
        <f t="shared" si="12"/>
        <v>NIM/B.61(1991)369</v>
      </c>
      <c r="AE266" s="8" t="str">
        <f t="shared" si="13"/>
        <v>G.Battistig.1991</v>
      </c>
      <c r="AF266" s="3" t="str">
        <f>IF(COUNTIF(EXFOR!G$79:G$80,"*"&amp;AD266&amp;"*")&gt;0,"○",IF(COUNTIF(EXFOR!J$79:J$80,"*"&amp;W266&amp;"*"&amp;V266)&gt;0,"△","×"))</f>
        <v>×</v>
      </c>
    </row>
    <row r="267" spans="1:32" ht="15">
      <c r="A267" s="4" t="s">
        <v>151</v>
      </c>
      <c r="B267" s="4" t="s">
        <v>1562</v>
      </c>
      <c r="C267" s="4" t="s">
        <v>1008</v>
      </c>
      <c r="D267" s="4" t="s">
        <v>1333</v>
      </c>
      <c r="E267" s="4" t="s">
        <v>1322</v>
      </c>
      <c r="F267" s="4" t="s">
        <v>204</v>
      </c>
      <c r="K267" s="4" t="s">
        <v>1408</v>
      </c>
      <c r="R267" s="4" t="s">
        <v>205</v>
      </c>
      <c r="S267" s="4" t="s">
        <v>1776</v>
      </c>
      <c r="T267" s="4" t="s">
        <v>1788</v>
      </c>
      <c r="U267" s="4" t="s">
        <v>206</v>
      </c>
      <c r="V267" s="4" t="s">
        <v>118</v>
      </c>
      <c r="W267" s="4" t="s">
        <v>207</v>
      </c>
      <c r="X267" s="4" t="s">
        <v>208</v>
      </c>
      <c r="Y267" s="4" t="s">
        <v>209</v>
      </c>
      <c r="Z267" s="4" t="s">
        <v>210</v>
      </c>
      <c r="AB267" s="2">
        <v>252</v>
      </c>
      <c r="AD267" s="8" t="str">
        <f t="shared" si="12"/>
        <v>NIM/B.45(1990)107</v>
      </c>
      <c r="AE267" s="8" t="str">
        <f t="shared" si="13"/>
        <v>I.V.Mitchell.1990</v>
      </c>
      <c r="AF267" s="3" t="str">
        <f>IF(COUNTIF(EXFOR!G$79:G$80,"*"&amp;AD267&amp;"*")&gt;0,"○",IF(COUNTIF(EXFOR!J$79:J$80,"*"&amp;W267&amp;"*"&amp;V267)&gt;0,"△","×"))</f>
        <v>×</v>
      </c>
    </row>
    <row r="268" spans="1:32" ht="15">
      <c r="A268" s="4" t="s">
        <v>151</v>
      </c>
      <c r="B268" s="4" t="s">
        <v>1562</v>
      </c>
      <c r="C268" s="4" t="s">
        <v>1008</v>
      </c>
      <c r="D268" s="4" t="s">
        <v>1333</v>
      </c>
      <c r="E268" s="4" t="s">
        <v>1322</v>
      </c>
      <c r="G268" s="4" t="s">
        <v>1872</v>
      </c>
      <c r="H268" s="4" t="s">
        <v>1759</v>
      </c>
      <c r="R268" s="4" t="s">
        <v>211</v>
      </c>
      <c r="S268" s="4" t="s">
        <v>1776</v>
      </c>
      <c r="T268" s="4" t="s">
        <v>778</v>
      </c>
      <c r="U268" s="4" t="s">
        <v>1591</v>
      </c>
      <c r="V268" s="4" t="s">
        <v>118</v>
      </c>
      <c r="W268" s="4" t="s">
        <v>212</v>
      </c>
      <c r="X268" s="4" t="s">
        <v>213</v>
      </c>
      <c r="Y268" s="4" t="s">
        <v>214</v>
      </c>
      <c r="Z268" s="4" t="s">
        <v>215</v>
      </c>
      <c r="AB268" s="2">
        <v>253</v>
      </c>
      <c r="AD268" s="8" t="str">
        <f t="shared" si="12"/>
        <v>NIM/B.51(1990)97</v>
      </c>
      <c r="AE268" s="8" t="str">
        <f t="shared" si="13"/>
        <v>N.S.Christensen.1990</v>
      </c>
      <c r="AF268" s="3" t="str">
        <f>IF(COUNTIF(EXFOR!G$79:G$80,"*"&amp;AD268&amp;"*")&gt;0,"○",IF(COUNTIF(EXFOR!J$79:J$80,"*"&amp;W268&amp;"*"&amp;V268)&gt;0,"△","×"))</f>
        <v>×</v>
      </c>
    </row>
    <row r="269" spans="1:32" ht="15">
      <c r="A269" s="4" t="s">
        <v>151</v>
      </c>
      <c r="B269" s="4" t="s">
        <v>1562</v>
      </c>
      <c r="C269" s="4" t="s">
        <v>1008</v>
      </c>
      <c r="D269" s="4" t="s">
        <v>1333</v>
      </c>
      <c r="E269" s="4" t="s">
        <v>1322</v>
      </c>
      <c r="F269" s="4" t="s">
        <v>216</v>
      </c>
      <c r="G269" s="4" t="s">
        <v>217</v>
      </c>
      <c r="H269" s="4" t="s">
        <v>218</v>
      </c>
      <c r="R269" s="4" t="s">
        <v>219</v>
      </c>
      <c r="S269" s="4" t="s">
        <v>1776</v>
      </c>
      <c r="T269" s="4" t="s">
        <v>1795</v>
      </c>
      <c r="U269" s="4" t="s">
        <v>1274</v>
      </c>
      <c r="V269" s="4" t="s">
        <v>1355</v>
      </c>
      <c r="W269" s="4" t="s">
        <v>220</v>
      </c>
      <c r="X269" s="4" t="s">
        <v>221</v>
      </c>
      <c r="Y269" s="4" t="s">
        <v>222</v>
      </c>
      <c r="Z269" s="4" t="s">
        <v>223</v>
      </c>
      <c r="AB269" s="2">
        <v>254</v>
      </c>
      <c r="AD269" s="8" t="str">
        <f t="shared" si="12"/>
        <v>NIM/B.35(1988)135</v>
      </c>
      <c r="AE269" s="8" t="str">
        <f t="shared" si="13"/>
        <v>P.F.A.Alkemade.1988</v>
      </c>
      <c r="AF269" s="3" t="str">
        <f>IF(COUNTIF(EXFOR!G$79:G$80,"*"&amp;AD269&amp;"*")&gt;0,"○",IF(COUNTIF(EXFOR!J$79:J$80,"*"&amp;W269&amp;"*"&amp;V269)&gt;0,"△","×"))</f>
        <v>×</v>
      </c>
    </row>
    <row r="270" spans="1:32" ht="15">
      <c r="A270" s="4" t="s">
        <v>151</v>
      </c>
      <c r="B270" s="4" t="s">
        <v>1562</v>
      </c>
      <c r="C270" s="4" t="s">
        <v>1008</v>
      </c>
      <c r="D270" s="4" t="s">
        <v>1333</v>
      </c>
      <c r="E270" s="4" t="s">
        <v>1322</v>
      </c>
      <c r="F270" s="4" t="s">
        <v>224</v>
      </c>
      <c r="H270" s="4" t="s">
        <v>1759</v>
      </c>
      <c r="R270" s="4" t="s">
        <v>225</v>
      </c>
      <c r="S270" s="4" t="s">
        <v>1352</v>
      </c>
      <c r="T270" s="4" t="s">
        <v>226</v>
      </c>
      <c r="U270" s="4" t="s">
        <v>227</v>
      </c>
      <c r="V270" s="4" t="s">
        <v>1401</v>
      </c>
      <c r="W270" s="4" t="s">
        <v>228</v>
      </c>
      <c r="X270" s="4" t="s">
        <v>229</v>
      </c>
      <c r="Y270" s="4" t="s">
        <v>230</v>
      </c>
      <c r="Z270" s="4" t="s">
        <v>231</v>
      </c>
      <c r="AB270" s="2">
        <v>255</v>
      </c>
      <c r="AD270" s="8" t="str">
        <f t="shared" si="12"/>
        <v>NP/A.467(1987)205</v>
      </c>
      <c r="AE270" s="8" t="str">
        <f t="shared" si="13"/>
        <v>J.R.Campbell.1987</v>
      </c>
      <c r="AF270" s="3" t="str">
        <f>IF(COUNTIF(EXFOR!G$79:G$80,"*"&amp;AD270&amp;"*")&gt;0,"○",IF(COUNTIF(EXFOR!J$79:J$80,"*"&amp;W270&amp;"*"&amp;V270)&gt;0,"△","×"))</f>
        <v>×</v>
      </c>
    </row>
    <row r="271" spans="1:32" ht="15">
      <c r="A271" s="4" t="s">
        <v>151</v>
      </c>
      <c r="B271" s="4" t="s">
        <v>1562</v>
      </c>
      <c r="C271" s="4" t="s">
        <v>1008</v>
      </c>
      <c r="D271" s="4" t="s">
        <v>1333</v>
      </c>
      <c r="E271" s="4" t="s">
        <v>1322</v>
      </c>
      <c r="F271" s="4" t="s">
        <v>232</v>
      </c>
      <c r="G271" s="4" t="s">
        <v>233</v>
      </c>
      <c r="H271" s="4" t="s">
        <v>234</v>
      </c>
      <c r="R271" s="4" t="s">
        <v>235</v>
      </c>
      <c r="S271" s="4" t="s">
        <v>236</v>
      </c>
      <c r="T271" s="4" t="s">
        <v>237</v>
      </c>
      <c r="U271" s="4" t="s">
        <v>238</v>
      </c>
      <c r="V271" s="4" t="s">
        <v>725</v>
      </c>
      <c r="W271" s="4" t="s">
        <v>239</v>
      </c>
      <c r="X271" s="4" t="s">
        <v>239</v>
      </c>
      <c r="Y271" s="4" t="s">
        <v>240</v>
      </c>
      <c r="AB271" s="2">
        <v>256</v>
      </c>
      <c r="AD271" s="8" t="str">
        <f t="shared" si="12"/>
        <v>AK.24(1982)223</v>
      </c>
      <c r="AE271" s="8" t="str">
        <f t="shared" si="13"/>
        <v>L.Zolnai.1982</v>
      </c>
      <c r="AF271" s="3" t="str">
        <f>IF(COUNTIF(EXFOR!G$79:G$80,"*"&amp;AD271&amp;"*")&gt;0,"○",IF(COUNTIF(EXFOR!J$79:J$80,"*"&amp;W271&amp;"*"&amp;V271)&gt;0,"△","×"))</f>
        <v>×</v>
      </c>
    </row>
    <row r="272" spans="1:32" ht="15">
      <c r="A272" s="4" t="s">
        <v>151</v>
      </c>
      <c r="B272" s="4" t="s">
        <v>1562</v>
      </c>
      <c r="C272" s="4" t="s">
        <v>1008</v>
      </c>
      <c r="D272" s="4" t="s">
        <v>1333</v>
      </c>
      <c r="E272" s="4" t="s">
        <v>1322</v>
      </c>
      <c r="F272" s="4" t="s">
        <v>722</v>
      </c>
      <c r="H272" s="4" t="s">
        <v>1759</v>
      </c>
      <c r="R272" s="4" t="s">
        <v>723</v>
      </c>
      <c r="S272" s="4" t="s">
        <v>724</v>
      </c>
      <c r="U272" s="4" t="s">
        <v>1388</v>
      </c>
      <c r="V272" s="4" t="s">
        <v>725</v>
      </c>
      <c r="W272" s="4" t="s">
        <v>726</v>
      </c>
      <c r="X272" s="4" t="s">
        <v>727</v>
      </c>
      <c r="Y272" s="4" t="s">
        <v>728</v>
      </c>
      <c r="AB272" s="2">
        <v>257</v>
      </c>
      <c r="AD272" s="8" t="str">
        <f aca="true" t="shared" si="14" ref="AD272:AD303">S272&amp;"."&amp;IF(IF(T272="","",T272)&amp;IF(V272="",",","("&amp;V272&amp;")")&amp;IF(U272="","",U272)=",","",IF(T272="","",T272)&amp;IF(V272="",",","("&amp;V272&amp;")")&amp;IF(U272="","",U272))</f>
        <v>JUL-Spez-146.(1982)27</v>
      </c>
      <c r="AE272" s="8" t="str">
        <f t="shared" si="13"/>
        <v>H.-J.Hauser.1982</v>
      </c>
      <c r="AF272" s="3" t="str">
        <f>IF(COUNTIF(EXFOR!G$79:G$80,"*"&amp;AD272&amp;"*")&gt;0,"○",IF(COUNTIF(EXFOR!J$79:J$80,"*"&amp;W272&amp;"*"&amp;V272)&gt;0,"△","×"))</f>
        <v>×</v>
      </c>
    </row>
    <row r="273" spans="1:32" ht="15">
      <c r="A273" s="4" t="s">
        <v>151</v>
      </c>
      <c r="B273" s="4" t="s">
        <v>1562</v>
      </c>
      <c r="C273" s="4" t="s">
        <v>1008</v>
      </c>
      <c r="D273" s="4" t="s">
        <v>1333</v>
      </c>
      <c r="E273" s="4" t="s">
        <v>1322</v>
      </c>
      <c r="F273" s="4" t="s">
        <v>241</v>
      </c>
      <c r="G273" s="4" t="s">
        <v>242</v>
      </c>
      <c r="H273" s="4" t="s">
        <v>1560</v>
      </c>
      <c r="R273" s="4" t="s">
        <v>243</v>
      </c>
      <c r="S273" s="4" t="s">
        <v>1352</v>
      </c>
      <c r="T273" s="4" t="s">
        <v>244</v>
      </c>
      <c r="U273" s="4" t="s">
        <v>245</v>
      </c>
      <c r="V273" s="4" t="s">
        <v>725</v>
      </c>
      <c r="W273" s="4" t="s">
        <v>139</v>
      </c>
      <c r="X273" s="4" t="s">
        <v>246</v>
      </c>
      <c r="Y273" s="4" t="s">
        <v>247</v>
      </c>
      <c r="Z273" s="4" t="s">
        <v>248</v>
      </c>
      <c r="AA273" s="4" t="s">
        <v>1260</v>
      </c>
      <c r="AB273" s="2">
        <v>258</v>
      </c>
      <c r="AD273" s="8" t="str">
        <f t="shared" si="14"/>
        <v>NP/A.385(1982)256</v>
      </c>
      <c r="AE273" s="8" t="str">
        <f t="shared" si="13"/>
        <v>G.U.Din.1982</v>
      </c>
      <c r="AF273" s="3" t="str">
        <f>IF(COUNTIF(EXFOR!G$79:G$80,"*"&amp;AD273&amp;"*")&gt;0,"○",IF(COUNTIF(EXFOR!J$79:J$80,"*"&amp;W273&amp;"*"&amp;V273)&gt;0,"△","×"))</f>
        <v>×</v>
      </c>
    </row>
    <row r="274" spans="1:32" ht="15">
      <c r="A274" s="4" t="s">
        <v>151</v>
      </c>
      <c r="B274" s="4" t="s">
        <v>1562</v>
      </c>
      <c r="C274" s="4" t="s">
        <v>1008</v>
      </c>
      <c r="D274" s="4" t="s">
        <v>1333</v>
      </c>
      <c r="E274" s="4" t="s">
        <v>1322</v>
      </c>
      <c r="F274" s="4" t="s">
        <v>249</v>
      </c>
      <c r="G274" s="4" t="s">
        <v>250</v>
      </c>
      <c r="H274" s="4" t="s">
        <v>751</v>
      </c>
      <c r="R274" s="4" t="s">
        <v>251</v>
      </c>
      <c r="S274" s="4" t="s">
        <v>136</v>
      </c>
      <c r="T274" s="4" t="s">
        <v>1804</v>
      </c>
      <c r="U274" s="4" t="s">
        <v>252</v>
      </c>
      <c r="V274" s="4" t="s">
        <v>1525</v>
      </c>
      <c r="W274" s="4" t="s">
        <v>253</v>
      </c>
      <c r="X274" s="4" t="s">
        <v>254</v>
      </c>
      <c r="Y274" s="4" t="s">
        <v>255</v>
      </c>
      <c r="Z274" s="7" t="s">
        <v>256</v>
      </c>
      <c r="AB274" s="2">
        <v>259</v>
      </c>
      <c r="AD274" s="8" t="str">
        <f t="shared" si="14"/>
        <v>AUJ.32(1979)187</v>
      </c>
      <c r="AE274" s="8" t="str">
        <f t="shared" si="13"/>
        <v>L.W.J.Wild.1979</v>
      </c>
      <c r="AF274" s="3" t="str">
        <f>IF(COUNTIF(EXFOR!G$79:G$80,"*"&amp;AD274&amp;"*")&gt;0,"○",IF(COUNTIF(EXFOR!J$79:J$80,"*"&amp;W274&amp;"*"&amp;V274)&gt;0,"△","×"))</f>
        <v>×</v>
      </c>
    </row>
    <row r="275" spans="1:32" ht="15">
      <c r="A275" s="4" t="s">
        <v>151</v>
      </c>
      <c r="B275" s="4" t="s">
        <v>1562</v>
      </c>
      <c r="C275" s="4" t="s">
        <v>1008</v>
      </c>
      <c r="D275" s="4" t="s">
        <v>1333</v>
      </c>
      <c r="E275" s="4" t="s">
        <v>1322</v>
      </c>
      <c r="F275" s="4" t="s">
        <v>257</v>
      </c>
      <c r="G275" s="4" t="s">
        <v>258</v>
      </c>
      <c r="J275" s="4" t="s">
        <v>1880</v>
      </c>
      <c r="R275" s="4" t="s">
        <v>259</v>
      </c>
      <c r="S275" s="4" t="s">
        <v>1352</v>
      </c>
      <c r="T275" s="4" t="s">
        <v>260</v>
      </c>
      <c r="U275" s="4" t="s">
        <v>261</v>
      </c>
      <c r="V275" s="4" t="s">
        <v>1525</v>
      </c>
      <c r="W275" s="4" t="s">
        <v>262</v>
      </c>
      <c r="X275" s="4" t="s">
        <v>263</v>
      </c>
      <c r="Y275" s="4" t="s">
        <v>264</v>
      </c>
      <c r="Z275" s="4" t="s">
        <v>265</v>
      </c>
      <c r="AB275" s="2">
        <v>260</v>
      </c>
      <c r="AD275" s="8" t="str">
        <f t="shared" si="14"/>
        <v>NP/A.313(1979)346</v>
      </c>
      <c r="AE275" s="8" t="str">
        <f t="shared" si="13"/>
        <v>H.Lorenz-Wirzba.1979</v>
      </c>
      <c r="AF275" s="3" t="str">
        <f>IF(COUNTIF(EXFOR!G$79:G$80,"*"&amp;AD275&amp;"*")&gt;0,"○",IF(COUNTIF(EXFOR!J$79:J$80,"*"&amp;W275&amp;"*"&amp;V275)&gt;0,"△","×"))</f>
        <v>×</v>
      </c>
    </row>
    <row r="276" spans="1:32" ht="15">
      <c r="A276" s="4" t="s">
        <v>151</v>
      </c>
      <c r="B276" s="4" t="s">
        <v>1562</v>
      </c>
      <c r="C276" s="4" t="s">
        <v>1008</v>
      </c>
      <c r="D276" s="4" t="s">
        <v>1333</v>
      </c>
      <c r="E276" s="4" t="s">
        <v>1322</v>
      </c>
      <c r="F276" s="4" t="s">
        <v>241</v>
      </c>
      <c r="G276" s="4" t="s">
        <v>266</v>
      </c>
      <c r="H276" s="4" t="s">
        <v>1560</v>
      </c>
      <c r="R276" s="4" t="s">
        <v>267</v>
      </c>
      <c r="S276" s="4" t="s">
        <v>1398</v>
      </c>
      <c r="T276" s="4" t="s">
        <v>1795</v>
      </c>
      <c r="U276" s="4" t="s">
        <v>963</v>
      </c>
      <c r="V276" s="4" t="s">
        <v>1525</v>
      </c>
      <c r="W276" s="4" t="s">
        <v>139</v>
      </c>
      <c r="X276" s="4" t="s">
        <v>268</v>
      </c>
      <c r="Y276" s="4" t="s">
        <v>247</v>
      </c>
      <c r="AA276" s="4" t="s">
        <v>1260</v>
      </c>
      <c r="AB276" s="2">
        <v>261</v>
      </c>
      <c r="AD276" s="8" t="str">
        <f t="shared" si="14"/>
        <v>PC.35(1979)6</v>
      </c>
      <c r="AE276" s="8" t="str">
        <f t="shared" si="13"/>
        <v>G.U.Din.1979</v>
      </c>
      <c r="AF276" s="3" t="str">
        <f>IF(COUNTIF(EXFOR!G$79:G$80,"*"&amp;AD276&amp;"*")&gt;0,"○",IF(COUNTIF(EXFOR!J$79:J$80,"*"&amp;W276&amp;"*"&amp;V276)&gt;0,"△","×"))</f>
        <v>×</v>
      </c>
    </row>
    <row r="277" spans="1:32" ht="15">
      <c r="A277" s="4" t="s">
        <v>151</v>
      </c>
      <c r="B277" s="4" t="s">
        <v>1562</v>
      </c>
      <c r="C277" s="4" t="s">
        <v>1008</v>
      </c>
      <c r="D277" s="4" t="s">
        <v>1333</v>
      </c>
      <c r="E277" s="4" t="s">
        <v>1322</v>
      </c>
      <c r="F277" s="4" t="s">
        <v>269</v>
      </c>
      <c r="G277" s="4" t="s">
        <v>270</v>
      </c>
      <c r="H277" s="4" t="s">
        <v>271</v>
      </c>
      <c r="R277" s="4" t="s">
        <v>272</v>
      </c>
      <c r="S277" s="4" t="s">
        <v>1352</v>
      </c>
      <c r="T277" s="4" t="s">
        <v>273</v>
      </c>
      <c r="U277" s="4" t="s">
        <v>1820</v>
      </c>
      <c r="V277" s="4" t="s">
        <v>987</v>
      </c>
      <c r="W277" s="4" t="s">
        <v>274</v>
      </c>
      <c r="X277" s="4" t="s">
        <v>275</v>
      </c>
      <c r="Y277" s="4" t="s">
        <v>276</v>
      </c>
      <c r="Z277" s="4" t="s">
        <v>277</v>
      </c>
      <c r="AB277" s="2">
        <v>262</v>
      </c>
      <c r="AD277" s="8" t="str">
        <f t="shared" si="14"/>
        <v>NP/A.304(1978)210</v>
      </c>
      <c r="AE277" s="8" t="str">
        <f t="shared" si="13"/>
        <v>H.-B.Mak.1978</v>
      </c>
      <c r="AF277" s="3" t="str">
        <f>IF(COUNTIF(EXFOR!G$79:G$80,"*"&amp;AD277&amp;"*")&gt;0,"○",IF(COUNTIF(EXFOR!J$79:J$80,"*"&amp;W277&amp;"*"&amp;V277)&gt;0,"△","×"))</f>
        <v>×</v>
      </c>
    </row>
    <row r="278" spans="1:32" ht="15">
      <c r="A278" s="4" t="s">
        <v>151</v>
      </c>
      <c r="B278" s="4" t="s">
        <v>1562</v>
      </c>
      <c r="C278" s="4" t="s">
        <v>1008</v>
      </c>
      <c r="D278" s="4" t="s">
        <v>1333</v>
      </c>
      <c r="E278" s="4" t="s">
        <v>1322</v>
      </c>
      <c r="F278" s="4" t="s">
        <v>1588</v>
      </c>
      <c r="G278" s="4" t="s">
        <v>1487</v>
      </c>
      <c r="H278" s="4" t="s">
        <v>1560</v>
      </c>
      <c r="R278" s="4" t="s">
        <v>278</v>
      </c>
      <c r="S278" s="4" t="s">
        <v>279</v>
      </c>
      <c r="AB278" s="2">
        <v>263</v>
      </c>
      <c r="AD278" s="8" t="str">
        <f t="shared" si="14"/>
        <v>REPT McMaster Univ,1978 Prog,P53,Din.</v>
      </c>
      <c r="AE278" s="8" t="str">
        <f t="shared" si="13"/>
        <v>.</v>
      </c>
      <c r="AF278" s="3" t="str">
        <f>IF(COUNTIF(EXFOR!G$79:G$80,"*"&amp;AD278&amp;"*")&gt;0,"○",IF(COUNTIF(EXFOR!J$79:J$80,"*"&amp;W278&amp;"*"&amp;V278)&gt;0,"△","×"))</f>
        <v>△</v>
      </c>
    </row>
    <row r="279" spans="1:32" ht="15">
      <c r="A279" s="4" t="s">
        <v>151</v>
      </c>
      <c r="B279" s="4" t="s">
        <v>1562</v>
      </c>
      <c r="C279" s="4" t="s">
        <v>1008</v>
      </c>
      <c r="D279" s="4" t="s">
        <v>1333</v>
      </c>
      <c r="E279" s="4" t="s">
        <v>1322</v>
      </c>
      <c r="F279" s="4" t="s">
        <v>280</v>
      </c>
      <c r="G279" s="4" t="s">
        <v>281</v>
      </c>
      <c r="H279" s="4" t="s">
        <v>1560</v>
      </c>
      <c r="R279" s="4" t="s">
        <v>282</v>
      </c>
      <c r="S279" s="4" t="s">
        <v>283</v>
      </c>
      <c r="AB279" s="2">
        <v>264</v>
      </c>
      <c r="AD279" s="8" t="str">
        <f t="shared" si="14"/>
        <v>JOUR PHCAA 33,No3,9,BD5,Mak.</v>
      </c>
      <c r="AE279" s="8" t="str">
        <f t="shared" si="13"/>
        <v>.</v>
      </c>
      <c r="AF279" s="3" t="str">
        <f>IF(COUNTIF(EXFOR!G$79:G$80,"*"&amp;AD279&amp;"*")&gt;0,"○",IF(COUNTIF(EXFOR!J$79:J$80,"*"&amp;W279&amp;"*"&amp;V279)&gt;0,"△","×"))</f>
        <v>△</v>
      </c>
    </row>
    <row r="280" spans="1:32" ht="15">
      <c r="A280" s="4" t="s">
        <v>151</v>
      </c>
      <c r="B280" s="4" t="s">
        <v>1562</v>
      </c>
      <c r="C280" s="4" t="s">
        <v>1008</v>
      </c>
      <c r="D280" s="4" t="s">
        <v>1333</v>
      </c>
      <c r="E280" s="4" t="s">
        <v>1322</v>
      </c>
      <c r="F280" s="4" t="s">
        <v>284</v>
      </c>
      <c r="G280" s="4" t="s">
        <v>285</v>
      </c>
      <c r="H280" s="4" t="s">
        <v>286</v>
      </c>
      <c r="R280" s="4" t="s">
        <v>287</v>
      </c>
      <c r="S280" s="4" t="s">
        <v>1352</v>
      </c>
      <c r="T280" s="4" t="s">
        <v>288</v>
      </c>
      <c r="U280" s="4" t="s">
        <v>289</v>
      </c>
      <c r="V280" s="4" t="s">
        <v>1867</v>
      </c>
      <c r="W280" s="4" t="s">
        <v>290</v>
      </c>
      <c r="X280" s="4" t="s">
        <v>291</v>
      </c>
      <c r="Y280" s="4" t="s">
        <v>292</v>
      </c>
      <c r="Z280" s="4" t="s">
        <v>293</v>
      </c>
      <c r="AB280" s="2">
        <v>265</v>
      </c>
      <c r="AD280" s="8" t="str">
        <f t="shared" si="14"/>
        <v>NP/A.248(1975)214</v>
      </c>
      <c r="AE280" s="8" t="str">
        <f t="shared" si="13"/>
        <v>R.Almanza.1975</v>
      </c>
      <c r="AF280" s="3" t="str">
        <f>IF(COUNTIF(EXFOR!G$79:G$80,"*"&amp;AD280&amp;"*")&gt;0,"○",IF(COUNTIF(EXFOR!J$79:J$80,"*"&amp;W280&amp;"*"&amp;V280)&gt;0,"△","×"))</f>
        <v>×</v>
      </c>
    </row>
    <row r="281" spans="1:32" ht="15">
      <c r="A281" s="4" t="s">
        <v>151</v>
      </c>
      <c r="B281" s="4" t="s">
        <v>1562</v>
      </c>
      <c r="C281" s="4" t="s">
        <v>1008</v>
      </c>
      <c r="D281" s="4" t="s">
        <v>1333</v>
      </c>
      <c r="E281" s="4" t="s">
        <v>1322</v>
      </c>
      <c r="F281" s="4" t="s">
        <v>294</v>
      </c>
      <c r="G281" s="4" t="s">
        <v>992</v>
      </c>
      <c r="H281" s="4" t="s">
        <v>295</v>
      </c>
      <c r="R281" s="4" t="s">
        <v>296</v>
      </c>
      <c r="S281" s="4" t="s">
        <v>297</v>
      </c>
      <c r="AB281" s="2">
        <v>266</v>
      </c>
      <c r="AD281" s="8" t="str">
        <f t="shared" si="14"/>
        <v>REPT CONF-740218,Paper 63.</v>
      </c>
      <c r="AE281" s="8" t="str">
        <f t="shared" si="13"/>
        <v>.</v>
      </c>
      <c r="AF281" s="3" t="str">
        <f>IF(COUNTIF(EXFOR!G$79:G$80,"*"&amp;AD281&amp;"*")&gt;0,"○",IF(COUNTIF(EXFOR!J$79:J$80,"*"&amp;W281&amp;"*"&amp;V281)&gt;0,"△","×"))</f>
        <v>△</v>
      </c>
    </row>
    <row r="282" spans="1:32" ht="15">
      <c r="A282" s="4" t="s">
        <v>151</v>
      </c>
      <c r="B282" s="4" t="s">
        <v>1562</v>
      </c>
      <c r="C282" s="4" t="s">
        <v>1008</v>
      </c>
      <c r="D282" s="4" t="s">
        <v>1333</v>
      </c>
      <c r="E282" s="4" t="s">
        <v>1322</v>
      </c>
      <c r="F282" s="4" t="s">
        <v>1757</v>
      </c>
      <c r="G282" s="4" t="s">
        <v>722</v>
      </c>
      <c r="H282" s="4" t="s">
        <v>298</v>
      </c>
      <c r="R282" s="4" t="s">
        <v>299</v>
      </c>
      <c r="S282" s="4" t="s">
        <v>1336</v>
      </c>
      <c r="T282" s="4" t="s">
        <v>1923</v>
      </c>
      <c r="U282" s="4" t="s">
        <v>300</v>
      </c>
      <c r="V282" s="4" t="s">
        <v>1925</v>
      </c>
      <c r="W282" s="4" t="s">
        <v>301</v>
      </c>
      <c r="X282" s="4" t="s">
        <v>302</v>
      </c>
      <c r="Y282" s="4" t="s">
        <v>303</v>
      </c>
      <c r="Z282" s="7" t="s">
        <v>304</v>
      </c>
      <c r="AB282" s="2">
        <v>267</v>
      </c>
      <c r="AD282" s="8" t="str">
        <f t="shared" si="14"/>
        <v>PR/C.10(1974)445</v>
      </c>
      <c r="AE282" s="8" t="str">
        <f t="shared" si="13"/>
        <v>M.Pignanelli.1974</v>
      </c>
      <c r="AF282" s="3" t="str">
        <f>IF(COUNTIF(EXFOR!G$79:G$80,"*"&amp;AD282&amp;"*")&gt;0,"○",IF(COUNTIF(EXFOR!J$79:J$80,"*"&amp;W282&amp;"*"&amp;V282)&gt;0,"△","×"))</f>
        <v>×</v>
      </c>
    </row>
    <row r="283" spans="1:32" ht="15">
      <c r="A283" s="4" t="s">
        <v>151</v>
      </c>
      <c r="B283" s="4" t="s">
        <v>1562</v>
      </c>
      <c r="C283" s="4" t="s">
        <v>1008</v>
      </c>
      <c r="D283" s="4" t="s">
        <v>1333</v>
      </c>
      <c r="E283" s="4" t="s">
        <v>1322</v>
      </c>
      <c r="F283" s="4" t="s">
        <v>305</v>
      </c>
      <c r="G283" s="4" t="s">
        <v>880</v>
      </c>
      <c r="H283" s="4" t="s">
        <v>1560</v>
      </c>
      <c r="R283" s="4" t="s">
        <v>306</v>
      </c>
      <c r="S283" s="4" t="s">
        <v>307</v>
      </c>
      <c r="T283" s="4" t="s">
        <v>778</v>
      </c>
      <c r="U283" s="4" t="s">
        <v>308</v>
      </c>
      <c r="V283" s="4" t="s">
        <v>854</v>
      </c>
      <c r="W283" s="4" t="s">
        <v>309</v>
      </c>
      <c r="X283" s="4" t="s">
        <v>310</v>
      </c>
      <c r="Y283" s="4" t="s">
        <v>311</v>
      </c>
      <c r="Z283" s="7" t="s">
        <v>312</v>
      </c>
      <c r="AB283" s="2">
        <v>268</v>
      </c>
      <c r="AD283" s="8" t="str">
        <f t="shared" si="14"/>
        <v>AP.51(1969)461</v>
      </c>
      <c r="AE283" s="8" t="str">
        <f t="shared" si="13"/>
        <v>D.L.Sellin.1969</v>
      </c>
      <c r="AF283" s="3" t="str">
        <f>IF(COUNTIF(EXFOR!G$79:G$80,"*"&amp;AD283&amp;"*")&gt;0,"○",IF(COUNTIF(EXFOR!J$79:J$80,"*"&amp;W283&amp;"*"&amp;V283)&gt;0,"△","×"))</f>
        <v>×</v>
      </c>
    </row>
    <row r="284" spans="1:32" ht="15">
      <c r="A284" s="4" t="s">
        <v>151</v>
      </c>
      <c r="B284" s="4" t="s">
        <v>1562</v>
      </c>
      <c r="C284" s="4" t="s">
        <v>1008</v>
      </c>
      <c r="D284" s="4" t="s">
        <v>1333</v>
      </c>
      <c r="E284" s="4" t="s">
        <v>1322</v>
      </c>
      <c r="F284" s="4" t="s">
        <v>1588</v>
      </c>
      <c r="G284" s="4" t="s">
        <v>1487</v>
      </c>
      <c r="H284" s="4" t="s">
        <v>751</v>
      </c>
      <c r="R284" s="4" t="s">
        <v>313</v>
      </c>
      <c r="S284" s="4" t="s">
        <v>1352</v>
      </c>
      <c r="T284" s="4" t="s">
        <v>1281</v>
      </c>
      <c r="U284" s="4" t="s">
        <v>314</v>
      </c>
      <c r="V284" s="4" t="s">
        <v>854</v>
      </c>
      <c r="W284" s="4" t="s">
        <v>139</v>
      </c>
      <c r="X284" s="4" t="s">
        <v>139</v>
      </c>
      <c r="Y284" s="4" t="s">
        <v>315</v>
      </c>
      <c r="Z284" s="4" t="s">
        <v>316</v>
      </c>
      <c r="AA284" s="4" t="s">
        <v>1260</v>
      </c>
      <c r="AB284" s="2">
        <v>269</v>
      </c>
      <c r="AD284" s="8" t="str">
        <f t="shared" si="14"/>
        <v>NP/A.134(1969)655</v>
      </c>
      <c r="AE284" s="8" t="str">
        <f t="shared" si="13"/>
        <v>G.U.Din.1969</v>
      </c>
      <c r="AF284" s="3" t="str">
        <f>IF(COUNTIF(EXFOR!G$79:G$80,"*"&amp;AD284&amp;"*")&gt;0,"○",IF(COUNTIF(EXFOR!J$79:J$80,"*"&amp;W284&amp;"*"&amp;V284)&gt;0,"△","×"))</f>
        <v>×</v>
      </c>
    </row>
    <row r="285" spans="1:32" ht="15">
      <c r="A285" s="4" t="s">
        <v>151</v>
      </c>
      <c r="B285" s="4" t="s">
        <v>1562</v>
      </c>
      <c r="C285" s="4" t="s">
        <v>1008</v>
      </c>
      <c r="D285" s="4" t="s">
        <v>1333</v>
      </c>
      <c r="E285" s="4" t="s">
        <v>1322</v>
      </c>
      <c r="F285" s="4" t="s">
        <v>880</v>
      </c>
      <c r="G285" s="4" t="s">
        <v>317</v>
      </c>
      <c r="H285" s="4" t="s">
        <v>1569</v>
      </c>
      <c r="R285" s="4" t="s">
        <v>318</v>
      </c>
      <c r="S285" s="4" t="s">
        <v>319</v>
      </c>
      <c r="T285" s="4" t="s">
        <v>13</v>
      </c>
      <c r="U285" s="4" t="s">
        <v>1834</v>
      </c>
      <c r="V285" s="4" t="s">
        <v>854</v>
      </c>
      <c r="W285" s="4" t="s">
        <v>320</v>
      </c>
      <c r="X285" s="4" t="s">
        <v>321</v>
      </c>
      <c r="Y285" s="4" t="s">
        <v>322</v>
      </c>
      <c r="AA285" s="4" t="s">
        <v>1260</v>
      </c>
      <c r="AB285" s="2">
        <v>270</v>
      </c>
      <c r="AD285" s="8" t="str">
        <f t="shared" si="14"/>
        <v>JPR.30(1969)145</v>
      </c>
      <c r="AE285" s="8" t="str">
        <f t="shared" si="13"/>
        <v>G.Bergdolt.1969</v>
      </c>
      <c r="AF285" s="3" t="str">
        <f>IF(COUNTIF(EXFOR!G$79:G$80,"*"&amp;AD285&amp;"*")&gt;0,"○",IF(COUNTIF(EXFOR!J$79:J$80,"*"&amp;W285&amp;"*"&amp;V285)&gt;0,"△","×"))</f>
        <v>×</v>
      </c>
    </row>
    <row r="286" spans="1:32" ht="15">
      <c r="A286" s="4" t="s">
        <v>151</v>
      </c>
      <c r="B286" s="4" t="s">
        <v>1562</v>
      </c>
      <c r="C286" s="4" t="s">
        <v>1008</v>
      </c>
      <c r="D286" s="4" t="s">
        <v>1333</v>
      </c>
      <c r="E286" s="4" t="s">
        <v>1322</v>
      </c>
      <c r="F286" s="4" t="s">
        <v>323</v>
      </c>
      <c r="G286" s="4" t="s">
        <v>324</v>
      </c>
      <c r="H286" s="4" t="s">
        <v>325</v>
      </c>
      <c r="R286" s="4" t="s">
        <v>326</v>
      </c>
      <c r="S286" s="4" t="s">
        <v>1082</v>
      </c>
      <c r="T286" s="4" t="s">
        <v>327</v>
      </c>
      <c r="U286" s="4" t="s">
        <v>328</v>
      </c>
      <c r="V286" s="4" t="s">
        <v>329</v>
      </c>
      <c r="W286" s="4" t="s">
        <v>330</v>
      </c>
      <c r="X286" s="4" t="s">
        <v>331</v>
      </c>
      <c r="Y286" s="4" t="s">
        <v>332</v>
      </c>
      <c r="Z286" s="4" t="s">
        <v>333</v>
      </c>
      <c r="AA286" s="4" t="s">
        <v>1260</v>
      </c>
      <c r="AB286" s="2">
        <v>271</v>
      </c>
      <c r="AD286" s="8" t="str">
        <f t="shared" si="14"/>
        <v>NP.84(1966)683</v>
      </c>
      <c r="AE286" s="8" t="str">
        <f t="shared" si="13"/>
        <v>O.Hausser.1966</v>
      </c>
      <c r="AF286" s="3" t="str">
        <f>IF(COUNTIF(EXFOR!G$79:G$80,"*"&amp;AD286&amp;"*")&gt;0,"○",IF(COUNTIF(EXFOR!J$79:J$80,"*"&amp;W286&amp;"*"&amp;V286)&gt;0,"△","×"))</f>
        <v>×</v>
      </c>
    </row>
    <row r="287" spans="1:32" ht="15">
      <c r="A287" s="4" t="s">
        <v>151</v>
      </c>
      <c r="B287" s="4" t="s">
        <v>1562</v>
      </c>
      <c r="C287" s="4" t="s">
        <v>1008</v>
      </c>
      <c r="D287" s="4" t="s">
        <v>1333</v>
      </c>
      <c r="E287" s="4" t="s">
        <v>1322</v>
      </c>
      <c r="F287" s="4" t="s">
        <v>334</v>
      </c>
      <c r="K287" s="4" t="s">
        <v>335</v>
      </c>
      <c r="R287" s="4" t="s">
        <v>336</v>
      </c>
      <c r="S287" s="4" t="s">
        <v>1082</v>
      </c>
      <c r="T287" s="4" t="s">
        <v>1379</v>
      </c>
      <c r="U287" s="4" t="s">
        <v>20</v>
      </c>
      <c r="V287" s="4" t="s">
        <v>1085</v>
      </c>
      <c r="W287" s="4" t="s">
        <v>337</v>
      </c>
      <c r="X287" s="4" t="s">
        <v>338</v>
      </c>
      <c r="Y287" s="4" t="s">
        <v>339</v>
      </c>
      <c r="Z287" s="4" t="s">
        <v>340</v>
      </c>
      <c r="AB287" s="2">
        <v>272</v>
      </c>
      <c r="AD287" s="8" t="str">
        <f t="shared" si="14"/>
        <v>NP.55(1964)477</v>
      </c>
      <c r="AE287" s="8" t="str">
        <f t="shared" si="13"/>
        <v>B.S.Madsen.1964</v>
      </c>
      <c r="AF287" s="3" t="str">
        <f>IF(COUNTIF(EXFOR!G$79:G$80,"*"&amp;AD287&amp;"*")&gt;0,"○",IF(COUNTIF(EXFOR!J$79:J$80,"*"&amp;W287&amp;"*"&amp;V287)&gt;0,"△","×"))</f>
        <v>×</v>
      </c>
    </row>
    <row r="288" spans="30:31" ht="15">
      <c r="AD288" s="8" t="str">
        <f t="shared" si="14"/>
        <v>.</v>
      </c>
      <c r="AE288" s="8" t="str">
        <f t="shared" si="13"/>
        <v>.</v>
      </c>
    </row>
    <row r="289" spans="1:32" ht="15">
      <c r="A289" s="4" t="s">
        <v>341</v>
      </c>
      <c r="B289" s="4" t="s">
        <v>1562</v>
      </c>
      <c r="C289" s="4" t="s">
        <v>1008</v>
      </c>
      <c r="D289" s="4" t="s">
        <v>1322</v>
      </c>
      <c r="E289" s="4" t="s">
        <v>1323</v>
      </c>
      <c r="F289" s="4" t="s">
        <v>342</v>
      </c>
      <c r="G289" s="4" t="s">
        <v>343</v>
      </c>
      <c r="J289" s="4" t="s">
        <v>1396</v>
      </c>
      <c r="L289" s="4" t="s">
        <v>335</v>
      </c>
      <c r="R289" s="4" t="s">
        <v>344</v>
      </c>
      <c r="S289" s="4" t="s">
        <v>1352</v>
      </c>
      <c r="T289" s="4" t="s">
        <v>345</v>
      </c>
      <c r="U289" s="4" t="s">
        <v>346</v>
      </c>
      <c r="V289" s="4" t="s">
        <v>1628</v>
      </c>
      <c r="W289" s="4" t="s">
        <v>347</v>
      </c>
      <c r="X289" s="4" t="s">
        <v>348</v>
      </c>
      <c r="Y289" s="4" t="s">
        <v>349</v>
      </c>
      <c r="Z289" s="7" t="s">
        <v>350</v>
      </c>
      <c r="AB289" s="2">
        <v>273</v>
      </c>
      <c r="AD289" s="8" t="str">
        <f t="shared" si="14"/>
        <v>NP/A.718(2003)155c</v>
      </c>
      <c r="AE289" s="8" t="str">
        <f t="shared" si="13"/>
        <v>J.Gorres.2003</v>
      </c>
      <c r="AF289" s="3" t="str">
        <f>IF(COUNTIF(EXFOR!G$82,"*"&amp;AD289&amp;"*")&gt;0,"○",IF(COUNTIF(EXFOR!J$82,"*"&amp;W289&amp;"*"&amp;V289)&gt;0,"△","×"))</f>
        <v>×</v>
      </c>
    </row>
    <row r="290" spans="1:32" ht="15">
      <c r="A290" s="4" t="s">
        <v>341</v>
      </c>
      <c r="B290" s="4" t="s">
        <v>1562</v>
      </c>
      <c r="C290" s="4" t="s">
        <v>1008</v>
      </c>
      <c r="D290" s="4" t="s">
        <v>1322</v>
      </c>
      <c r="E290" s="4" t="s">
        <v>1323</v>
      </c>
      <c r="F290" s="4" t="s">
        <v>351</v>
      </c>
      <c r="G290" s="4" t="s">
        <v>352</v>
      </c>
      <c r="J290" s="4" t="s">
        <v>1396</v>
      </c>
      <c r="L290" s="4" t="s">
        <v>335</v>
      </c>
      <c r="R290" s="4" t="s">
        <v>353</v>
      </c>
      <c r="S290" s="4" t="s">
        <v>1336</v>
      </c>
      <c r="T290" s="4" t="s">
        <v>354</v>
      </c>
      <c r="U290" s="4" t="s">
        <v>1699</v>
      </c>
      <c r="V290" s="4" t="s">
        <v>1628</v>
      </c>
      <c r="W290" s="4" t="s">
        <v>355</v>
      </c>
      <c r="X290" s="4" t="s">
        <v>356</v>
      </c>
      <c r="Y290" s="4" t="s">
        <v>357</v>
      </c>
      <c r="Z290" s="7" t="s">
        <v>358</v>
      </c>
      <c r="AB290" s="2">
        <v>274</v>
      </c>
      <c r="AD290" s="8" t="str">
        <f t="shared" si="14"/>
        <v>PR/C.68(2003)025801</v>
      </c>
      <c r="AE290" s="8" t="str">
        <f t="shared" si="13"/>
        <v>S.Dababneh.2003</v>
      </c>
      <c r="AF290" s="3" t="str">
        <f>IF(COUNTIF(EXFOR!G$82,"*"&amp;AD290&amp;"*")&gt;0,"○",IF(COUNTIF(EXFOR!J$82,"*"&amp;W290&amp;"*"&amp;V290)&gt;0,"△","×"))</f>
        <v>×</v>
      </c>
    </row>
    <row r="291" spans="1:32" ht="15">
      <c r="A291" s="4" t="s">
        <v>341</v>
      </c>
      <c r="B291" s="4" t="s">
        <v>1562</v>
      </c>
      <c r="C291" s="4" t="s">
        <v>1008</v>
      </c>
      <c r="D291" s="4" t="s">
        <v>1322</v>
      </c>
      <c r="E291" s="4" t="s">
        <v>1323</v>
      </c>
      <c r="F291" s="4" t="s">
        <v>1360</v>
      </c>
      <c r="H291" s="4" t="s">
        <v>1325</v>
      </c>
      <c r="R291" s="4" t="s">
        <v>359</v>
      </c>
      <c r="S291" s="4" t="s">
        <v>1336</v>
      </c>
      <c r="T291" s="4" t="s">
        <v>1751</v>
      </c>
      <c r="U291" s="4" t="s">
        <v>360</v>
      </c>
      <c r="V291" s="4" t="s">
        <v>1355</v>
      </c>
      <c r="W291" s="4" t="s">
        <v>1707</v>
      </c>
      <c r="X291" s="4" t="s">
        <v>1707</v>
      </c>
      <c r="Y291" s="4" t="s">
        <v>361</v>
      </c>
      <c r="Z291" s="7" t="s">
        <v>362</v>
      </c>
      <c r="AB291" s="2">
        <v>275</v>
      </c>
      <c r="AD291" s="8" t="str">
        <f t="shared" si="14"/>
        <v>PR/C.38(1988)2397</v>
      </c>
      <c r="AE291" s="8" t="str">
        <f t="shared" si="13"/>
        <v>P.Descouvemont.1988</v>
      </c>
      <c r="AF291" s="3" t="str">
        <f>IF(COUNTIF(EXFOR!G$82,"*"&amp;AD291&amp;"*")&gt;0,"○",IF(COUNTIF(EXFOR!J$82,"*"&amp;W291&amp;"*"&amp;V291)&gt;0,"△","×"))</f>
        <v>×</v>
      </c>
    </row>
    <row r="292" spans="1:32" ht="15">
      <c r="A292" s="4" t="s">
        <v>341</v>
      </c>
      <c r="B292" s="4" t="s">
        <v>1562</v>
      </c>
      <c r="C292" s="4" t="s">
        <v>1008</v>
      </c>
      <c r="D292" s="4" t="s">
        <v>1322</v>
      </c>
      <c r="E292" s="4" t="s">
        <v>1323</v>
      </c>
      <c r="F292" s="4" t="s">
        <v>1454</v>
      </c>
      <c r="G292" s="4" t="s">
        <v>1915</v>
      </c>
      <c r="J292" s="4" t="s">
        <v>1396</v>
      </c>
      <c r="L292" s="4" t="s">
        <v>335</v>
      </c>
      <c r="R292" s="4" t="s">
        <v>363</v>
      </c>
      <c r="S292" s="4" t="s">
        <v>1352</v>
      </c>
      <c r="T292" s="4" t="s">
        <v>364</v>
      </c>
      <c r="U292" s="4" t="s">
        <v>365</v>
      </c>
      <c r="V292" s="4" t="s">
        <v>987</v>
      </c>
      <c r="W292" s="4" t="s">
        <v>366</v>
      </c>
      <c r="X292" s="4" t="s">
        <v>367</v>
      </c>
      <c r="Y292" s="4" t="s">
        <v>368</v>
      </c>
      <c r="Z292" s="4" t="s">
        <v>369</v>
      </c>
      <c r="AB292" s="2">
        <v>276</v>
      </c>
      <c r="AD292" s="8" t="str">
        <f t="shared" si="14"/>
        <v>NP/A.297(1978)489</v>
      </c>
      <c r="AE292" s="8" t="str">
        <f t="shared" si="13"/>
        <v>H.P.Trautvetter.1978</v>
      </c>
      <c r="AF292" s="3" t="str">
        <f>IF(COUNTIF(EXFOR!G$82,"*"&amp;AD292&amp;"*")&gt;0,"○",IF(COUNTIF(EXFOR!J$82,"*"&amp;W292&amp;"*"&amp;V292)&gt;0,"△","×"))</f>
        <v>×</v>
      </c>
    </row>
    <row r="293" spans="1:32" ht="15">
      <c r="A293" s="4" t="s">
        <v>341</v>
      </c>
      <c r="B293" s="4" t="s">
        <v>1562</v>
      </c>
      <c r="C293" s="4" t="s">
        <v>1008</v>
      </c>
      <c r="D293" s="4" t="s">
        <v>1322</v>
      </c>
      <c r="E293" s="4" t="s">
        <v>1323</v>
      </c>
      <c r="F293" s="4" t="s">
        <v>370</v>
      </c>
      <c r="G293" s="4" t="s">
        <v>1915</v>
      </c>
      <c r="R293" s="4" t="s">
        <v>371</v>
      </c>
      <c r="S293" s="4" t="s">
        <v>372</v>
      </c>
      <c r="AB293" s="2">
        <v>277</v>
      </c>
      <c r="AD293" s="8" t="str">
        <f t="shared" si="14"/>
        <v>JOUR VDPEA No6/1977,823,D2-10,Trautvetter.</v>
      </c>
      <c r="AE293" s="8" t="str">
        <f t="shared" si="13"/>
        <v>.</v>
      </c>
      <c r="AF293" s="3" t="str">
        <f>IF(COUNTIF(EXFOR!G$82,"*"&amp;AD293&amp;"*")&gt;0,"○",IF(COUNTIF(EXFOR!J$82,"*"&amp;W293&amp;"*"&amp;V293)&gt;0,"△","×"))</f>
        <v>△</v>
      </c>
    </row>
    <row r="294" spans="1:32" ht="15">
      <c r="A294" s="4" t="s">
        <v>341</v>
      </c>
      <c r="B294" s="4" t="s">
        <v>1562</v>
      </c>
      <c r="C294" s="4" t="s">
        <v>1008</v>
      </c>
      <c r="D294" s="4" t="s">
        <v>1322</v>
      </c>
      <c r="E294" s="4" t="s">
        <v>1323</v>
      </c>
      <c r="F294" s="4" t="s">
        <v>1240</v>
      </c>
      <c r="G294" s="4" t="s">
        <v>1579</v>
      </c>
      <c r="H294" s="4" t="s">
        <v>1050</v>
      </c>
      <c r="R294" s="4" t="s">
        <v>373</v>
      </c>
      <c r="S294" s="4" t="s">
        <v>319</v>
      </c>
      <c r="T294" s="4" t="s">
        <v>137</v>
      </c>
      <c r="U294" s="4" t="s">
        <v>374</v>
      </c>
      <c r="V294" s="4" t="s">
        <v>844</v>
      </c>
      <c r="W294" s="4" t="s">
        <v>375</v>
      </c>
      <c r="X294" s="4" t="s">
        <v>376</v>
      </c>
      <c r="Y294" s="4" t="s">
        <v>377</v>
      </c>
      <c r="AB294" s="2">
        <v>278</v>
      </c>
      <c r="AD294" s="8" t="str">
        <f t="shared" si="14"/>
        <v>JPR.31(1970)249</v>
      </c>
      <c r="AE294" s="8" t="str">
        <f t="shared" si="13"/>
        <v>G.Chouraqui.1970</v>
      </c>
      <c r="AF294" s="3" t="str">
        <f>IF(COUNTIF(EXFOR!G$82,"*"&amp;AD294&amp;"*")&gt;0,"○",IF(COUNTIF(EXFOR!J$82,"*"&amp;W294&amp;"*"&amp;V294)&gt;0,"△","×"))</f>
        <v>×</v>
      </c>
    </row>
    <row r="295" spans="1:32" ht="15">
      <c r="A295" s="4" t="s">
        <v>341</v>
      </c>
      <c r="B295" s="4" t="s">
        <v>1562</v>
      </c>
      <c r="C295" s="4" t="s">
        <v>1008</v>
      </c>
      <c r="D295" s="4" t="s">
        <v>1322</v>
      </c>
      <c r="E295" s="4" t="s">
        <v>1323</v>
      </c>
      <c r="F295" s="4" t="s">
        <v>378</v>
      </c>
      <c r="G295" s="4" t="s">
        <v>379</v>
      </c>
      <c r="H295" s="4" t="s">
        <v>380</v>
      </c>
      <c r="R295" s="4" t="s">
        <v>381</v>
      </c>
      <c r="S295" s="4" t="s">
        <v>1352</v>
      </c>
      <c r="T295" s="4" t="s">
        <v>929</v>
      </c>
      <c r="U295" s="4" t="s">
        <v>382</v>
      </c>
      <c r="V295" s="4" t="s">
        <v>854</v>
      </c>
      <c r="W295" s="4" t="s">
        <v>383</v>
      </c>
      <c r="X295" s="4" t="s">
        <v>384</v>
      </c>
      <c r="Y295" s="4" t="s">
        <v>385</v>
      </c>
      <c r="Z295" s="4" t="s">
        <v>386</v>
      </c>
      <c r="AB295" s="2">
        <v>279</v>
      </c>
      <c r="AD295" s="8" t="str">
        <f t="shared" si="14"/>
        <v>NP/A.131(1969)430</v>
      </c>
      <c r="AE295" s="8" t="str">
        <f t="shared" si="13"/>
        <v>A.Adams.1969</v>
      </c>
      <c r="AF295" s="3" t="str">
        <f>IF(COUNTIF(EXFOR!G$82,"*"&amp;AD295&amp;"*")&gt;0,"○",IF(COUNTIF(EXFOR!J$82,"*"&amp;W295&amp;"*"&amp;V295)&gt;0,"△","×"))</f>
        <v>○</v>
      </c>
    </row>
    <row r="296" spans="30:31" ht="15">
      <c r="AD296" s="8" t="str">
        <f t="shared" si="14"/>
        <v>.</v>
      </c>
      <c r="AE296" s="8" t="str">
        <f t="shared" si="13"/>
        <v>.</v>
      </c>
    </row>
    <row r="297" spans="1:32" ht="15">
      <c r="A297" s="4" t="s">
        <v>387</v>
      </c>
      <c r="B297" s="4" t="s">
        <v>1562</v>
      </c>
      <c r="C297" s="4" t="s">
        <v>1008</v>
      </c>
      <c r="D297" s="4" t="s">
        <v>1322</v>
      </c>
      <c r="E297" s="4" t="s">
        <v>1406</v>
      </c>
      <c r="F297" s="4" t="s">
        <v>1270</v>
      </c>
      <c r="G297" s="4" t="s">
        <v>1271</v>
      </c>
      <c r="H297" s="4" t="s">
        <v>1334</v>
      </c>
      <c r="R297" s="4" t="s">
        <v>1272</v>
      </c>
      <c r="S297" s="4" t="s">
        <v>1273</v>
      </c>
      <c r="T297" s="4" t="s">
        <v>986</v>
      </c>
      <c r="U297" s="4" t="s">
        <v>1274</v>
      </c>
      <c r="V297" s="4" t="s">
        <v>1603</v>
      </c>
      <c r="W297" s="4" t="s">
        <v>1275</v>
      </c>
      <c r="X297" s="4" t="s">
        <v>1276</v>
      </c>
      <c r="Y297" s="4" t="s">
        <v>1277</v>
      </c>
      <c r="AB297" s="2">
        <v>280</v>
      </c>
      <c r="AD297" s="8" t="str">
        <f t="shared" si="14"/>
        <v>NSE.151(2005)135</v>
      </c>
      <c r="AE297" s="8" t="str">
        <f t="shared" si="13"/>
        <v>R.Babut.2005</v>
      </c>
      <c r="AF297" s="3" t="str">
        <f>IF(COUNTIF(EXFOR!G$84:G$87,"*"&amp;AD297&amp;"*")&gt;0,"○",IF(COUNTIF(EXFOR!J$84:J$87,"*"&amp;W297&amp;"*"&amp;V297)&gt;0,"△","×"))</f>
        <v>×</v>
      </c>
    </row>
    <row r="298" spans="1:32" ht="15">
      <c r="A298" s="4" t="s">
        <v>387</v>
      </c>
      <c r="B298" s="4" t="s">
        <v>1562</v>
      </c>
      <c r="C298" s="4" t="s">
        <v>1008</v>
      </c>
      <c r="D298" s="4" t="s">
        <v>1322</v>
      </c>
      <c r="E298" s="4" t="s">
        <v>1406</v>
      </c>
      <c r="F298" s="4" t="s">
        <v>1271</v>
      </c>
      <c r="G298" s="4" t="s">
        <v>1278</v>
      </c>
      <c r="R298" s="4" t="s">
        <v>1279</v>
      </c>
      <c r="S298" s="4" t="s">
        <v>1280</v>
      </c>
      <c r="T298" s="4" t="s">
        <v>1225</v>
      </c>
      <c r="U298" s="4" t="s">
        <v>1281</v>
      </c>
      <c r="V298" s="4" t="s">
        <v>1282</v>
      </c>
      <c r="W298" s="4" t="s">
        <v>1283</v>
      </c>
      <c r="X298" s="4" t="s">
        <v>1284</v>
      </c>
      <c r="Y298" s="4" t="s">
        <v>1285</v>
      </c>
      <c r="Z298" s="7" t="s">
        <v>1286</v>
      </c>
      <c r="AB298" s="2">
        <v>281</v>
      </c>
      <c r="AD298" s="8" t="str">
        <f t="shared" si="14"/>
        <v>AE.74(1993)134</v>
      </c>
      <c r="AE298" s="8" t="str">
        <f t="shared" si="13"/>
        <v>G.N.Vlaskin.1993</v>
      </c>
      <c r="AF298" s="3" t="str">
        <f>IF(COUNTIF(EXFOR!G$84:G$87,"*"&amp;AD298&amp;"*")&gt;0,"○",IF(COUNTIF(EXFOR!J$84:J$87,"*"&amp;W298&amp;"*"&amp;V298)&gt;0,"△","×"))</f>
        <v>×</v>
      </c>
    </row>
    <row r="299" spans="1:32" ht="15">
      <c r="A299" s="4" t="s">
        <v>387</v>
      </c>
      <c r="B299" s="4" t="s">
        <v>1562</v>
      </c>
      <c r="C299" s="4" t="s">
        <v>1008</v>
      </c>
      <c r="D299" s="4" t="s">
        <v>1322</v>
      </c>
      <c r="E299" s="4" t="s">
        <v>1406</v>
      </c>
      <c r="F299" s="4" t="s">
        <v>1271</v>
      </c>
      <c r="G299" s="4" t="s">
        <v>1278</v>
      </c>
      <c r="R299" s="4" t="s">
        <v>1279</v>
      </c>
      <c r="S299" s="4" t="s">
        <v>1287</v>
      </c>
      <c r="T299" s="4" t="s">
        <v>1225</v>
      </c>
      <c r="U299" s="4" t="s">
        <v>1288</v>
      </c>
      <c r="V299" s="4" t="s">
        <v>1282</v>
      </c>
      <c r="W299" s="4" t="s">
        <v>1283</v>
      </c>
      <c r="X299" s="4" t="s">
        <v>1284</v>
      </c>
      <c r="Y299" s="4" t="s">
        <v>1285</v>
      </c>
      <c r="Z299" s="7" t="s">
        <v>1286</v>
      </c>
      <c r="AB299" s="2">
        <v>282</v>
      </c>
      <c r="AD299" s="8" t="str">
        <f t="shared" si="14"/>
        <v>SJA.74(1993)129</v>
      </c>
      <c r="AE299" s="8" t="str">
        <f t="shared" si="13"/>
        <v>G.N.Vlaskin.1993</v>
      </c>
      <c r="AF299" s="3" t="str">
        <f>IF(COUNTIF(EXFOR!G$84:G$87,"*"&amp;AD299&amp;"*")&gt;0,"○",IF(COUNTIF(EXFOR!J$84:J$87,"*"&amp;W299&amp;"*"&amp;V299)&gt;0,"△","×"))</f>
        <v>×</v>
      </c>
    </row>
    <row r="300" spans="1:32" ht="15">
      <c r="A300" s="4" t="s">
        <v>387</v>
      </c>
      <c r="B300" s="4" t="s">
        <v>1562</v>
      </c>
      <c r="C300" s="4" t="s">
        <v>1008</v>
      </c>
      <c r="D300" s="4" t="s">
        <v>1322</v>
      </c>
      <c r="E300" s="4" t="s">
        <v>1406</v>
      </c>
      <c r="F300" s="4" t="s">
        <v>1854</v>
      </c>
      <c r="G300" s="4" t="s">
        <v>388</v>
      </c>
      <c r="H300" s="4" t="s">
        <v>25</v>
      </c>
      <c r="R300" s="4" t="s">
        <v>389</v>
      </c>
      <c r="S300" s="4" t="s">
        <v>1345</v>
      </c>
      <c r="T300" s="4" t="s">
        <v>390</v>
      </c>
      <c r="U300" s="4" t="s">
        <v>391</v>
      </c>
      <c r="V300" s="4" t="s">
        <v>392</v>
      </c>
      <c r="W300" s="4" t="s">
        <v>393</v>
      </c>
      <c r="X300" s="4" t="s">
        <v>394</v>
      </c>
      <c r="Y300" s="4" t="s">
        <v>395</v>
      </c>
      <c r="Z300" s="11" t="s">
        <v>396</v>
      </c>
      <c r="AA300" s="4" t="s">
        <v>4</v>
      </c>
      <c r="AB300" s="2">
        <v>283</v>
      </c>
      <c r="AD300" s="8" t="str">
        <f t="shared" si="14"/>
        <v>ZP/A.332(1989)289</v>
      </c>
      <c r="AE300" s="8" t="str">
        <f t="shared" si="13"/>
        <v>A.Hoffmann.1989</v>
      </c>
      <c r="AF300" s="3" t="str">
        <f>IF(COUNTIF(EXFOR!G$84:G$87,"*"&amp;AD300&amp;"*")&gt;0,"○",IF(COUNTIF(EXFOR!J$84:J$87,"*"&amp;W300&amp;"*"&amp;V300)&gt;0,"△","×"))</f>
        <v>×</v>
      </c>
    </row>
    <row r="301" spans="1:32" ht="15">
      <c r="A301" s="4" t="s">
        <v>387</v>
      </c>
      <c r="B301" s="4" t="s">
        <v>1562</v>
      </c>
      <c r="C301" s="4" t="s">
        <v>1008</v>
      </c>
      <c r="D301" s="4" t="s">
        <v>1322</v>
      </c>
      <c r="E301" s="4" t="s">
        <v>1406</v>
      </c>
      <c r="F301" s="4" t="s">
        <v>397</v>
      </c>
      <c r="G301" s="4" t="s">
        <v>398</v>
      </c>
      <c r="R301" s="4" t="s">
        <v>399</v>
      </c>
      <c r="S301" s="4" t="s">
        <v>1280</v>
      </c>
      <c r="T301" s="4" t="s">
        <v>400</v>
      </c>
      <c r="U301" s="4" t="s">
        <v>401</v>
      </c>
      <c r="V301" s="4" t="s">
        <v>1401</v>
      </c>
      <c r="W301" s="4" t="s">
        <v>402</v>
      </c>
      <c r="X301" s="4" t="s">
        <v>403</v>
      </c>
      <c r="Y301" s="4" t="s">
        <v>404</v>
      </c>
      <c r="Z301" s="7" t="s">
        <v>405</v>
      </c>
      <c r="AB301" s="2">
        <v>284</v>
      </c>
      <c r="AD301" s="8" t="str">
        <f t="shared" si="14"/>
        <v>AE.63(1987)136</v>
      </c>
      <c r="AE301" s="8" t="str">
        <f t="shared" si="13"/>
        <v>V.M.Smirnov.1987</v>
      </c>
      <c r="AF301" s="3" t="str">
        <f>IF(COUNTIF(EXFOR!G$84:G$87,"*"&amp;AD301&amp;"*")&gt;0,"○",IF(COUNTIF(EXFOR!J$84:J$87,"*"&amp;W301&amp;"*"&amp;V301)&gt;0,"△","×"))</f>
        <v>×</v>
      </c>
    </row>
    <row r="302" spans="1:32" ht="15">
      <c r="A302" s="4" t="s">
        <v>387</v>
      </c>
      <c r="B302" s="4" t="s">
        <v>1562</v>
      </c>
      <c r="C302" s="4" t="s">
        <v>1008</v>
      </c>
      <c r="D302" s="4" t="s">
        <v>1322</v>
      </c>
      <c r="E302" s="4" t="s">
        <v>1406</v>
      </c>
      <c r="F302" s="4" t="s">
        <v>397</v>
      </c>
      <c r="G302" s="4" t="s">
        <v>398</v>
      </c>
      <c r="R302" s="4" t="s">
        <v>399</v>
      </c>
      <c r="S302" s="4" t="s">
        <v>1287</v>
      </c>
      <c r="T302" s="4" t="s">
        <v>400</v>
      </c>
      <c r="U302" s="4" t="s">
        <v>406</v>
      </c>
      <c r="V302" s="4" t="s">
        <v>1401</v>
      </c>
      <c r="W302" s="4" t="s">
        <v>402</v>
      </c>
      <c r="X302" s="4" t="s">
        <v>403</v>
      </c>
      <c r="Y302" s="4" t="s">
        <v>404</v>
      </c>
      <c r="Z302" s="7" t="s">
        <v>405</v>
      </c>
      <c r="AB302" s="2">
        <v>285</v>
      </c>
      <c r="AD302" s="8" t="str">
        <f t="shared" si="14"/>
        <v>SJA.63(1987)645</v>
      </c>
      <c r="AE302" s="8" t="str">
        <f t="shared" si="13"/>
        <v>V.M.Smirnov.1987</v>
      </c>
      <c r="AF302" s="3" t="str">
        <f>IF(COUNTIF(EXFOR!G$84:G$87,"*"&amp;AD302&amp;"*")&gt;0,"○",IF(COUNTIF(EXFOR!J$84:J$87,"*"&amp;W302&amp;"*"&amp;V302)&gt;0,"△","×"))</f>
        <v>×</v>
      </c>
    </row>
    <row r="303" spans="1:32" ht="15">
      <c r="A303" s="4" t="s">
        <v>387</v>
      </c>
      <c r="B303" s="4" t="s">
        <v>1562</v>
      </c>
      <c r="C303" s="4" t="s">
        <v>1008</v>
      </c>
      <c r="D303" s="4" t="s">
        <v>1322</v>
      </c>
      <c r="E303" s="4" t="s">
        <v>1406</v>
      </c>
      <c r="F303" s="4" t="s">
        <v>1324</v>
      </c>
      <c r="R303" s="4" t="s">
        <v>407</v>
      </c>
      <c r="S303" s="4" t="s">
        <v>1398</v>
      </c>
      <c r="T303" s="4" t="s">
        <v>1498</v>
      </c>
      <c r="U303" s="4" t="s">
        <v>1399</v>
      </c>
      <c r="V303" s="4" t="s">
        <v>1849</v>
      </c>
      <c r="W303" s="4" t="s">
        <v>408</v>
      </c>
      <c r="X303" s="4" t="s">
        <v>409</v>
      </c>
      <c r="Y303" s="4" t="s">
        <v>410</v>
      </c>
      <c r="AB303" s="2">
        <v>286</v>
      </c>
      <c r="AD303" s="8" t="str">
        <f t="shared" si="14"/>
        <v>PC.37(1981)43</v>
      </c>
      <c r="AE303" s="8" t="str">
        <f t="shared" si="13"/>
        <v>E.D.Earle.1981</v>
      </c>
      <c r="AF303" s="3" t="str">
        <f>IF(COUNTIF(EXFOR!G$84:G$87,"*"&amp;AD303&amp;"*")&gt;0,"○",IF(COUNTIF(EXFOR!J$84:J$87,"*"&amp;W303&amp;"*"&amp;V303)&gt;0,"△","×"))</f>
        <v>×</v>
      </c>
    </row>
    <row r="304" spans="1:32" ht="15">
      <c r="A304" s="4" t="s">
        <v>387</v>
      </c>
      <c r="B304" s="4" t="s">
        <v>1562</v>
      </c>
      <c r="C304" s="4" t="s">
        <v>1008</v>
      </c>
      <c r="D304" s="4" t="s">
        <v>1322</v>
      </c>
      <c r="E304" s="4" t="s">
        <v>1406</v>
      </c>
      <c r="F304" s="4" t="s">
        <v>1579</v>
      </c>
      <c r="R304" s="4" t="s">
        <v>411</v>
      </c>
      <c r="S304" s="4" t="s">
        <v>412</v>
      </c>
      <c r="AA304" s="4" t="s">
        <v>4</v>
      </c>
      <c r="AB304" s="2">
        <v>287</v>
      </c>
      <c r="AD304" s="8" t="str">
        <f aca="true" t="shared" si="15" ref="AD304:AD327">S304&amp;"."&amp;IF(IF(T304="","",T304)&amp;IF(V304="",",","("&amp;V304&amp;")")&amp;IF(U304="","",U304)=",","",IF(T304="","",T304)&amp;IF(V304="",",","("&amp;V304&amp;")")&amp;IF(U304="","",U304))</f>
        <v>JOUR BAPSA 23 520 BF1,Snover.</v>
      </c>
      <c r="AE304" s="8" t="str">
        <f t="shared" si="13"/>
        <v>.</v>
      </c>
      <c r="AF304" s="3" t="str">
        <f>IF(COUNTIF(EXFOR!G$84:G$87,"*"&amp;AD304&amp;"*")&gt;0,"○",IF(COUNTIF(EXFOR!J$84:J$87,"*"&amp;W304&amp;"*"&amp;V304)&gt;0,"△","×"))</f>
        <v>△</v>
      </c>
    </row>
    <row r="305" spans="1:32" ht="15">
      <c r="A305" s="4" t="s">
        <v>387</v>
      </c>
      <c r="B305" s="4" t="s">
        <v>1562</v>
      </c>
      <c r="C305" s="4" t="s">
        <v>1008</v>
      </c>
      <c r="D305" s="4" t="s">
        <v>1322</v>
      </c>
      <c r="E305" s="4" t="s">
        <v>1406</v>
      </c>
      <c r="F305" s="4" t="s">
        <v>1324</v>
      </c>
      <c r="R305" s="4" t="s">
        <v>413</v>
      </c>
      <c r="S305" s="4" t="s">
        <v>414</v>
      </c>
      <c r="AA305" s="4" t="s">
        <v>4</v>
      </c>
      <c r="AB305" s="2">
        <v>288</v>
      </c>
      <c r="AD305" s="8" t="str">
        <f t="shared" si="15"/>
        <v>CONF Florence(Medium-Light Nuclei) Proc,P447,Ropke.</v>
      </c>
      <c r="AE305" s="8" t="str">
        <f t="shared" si="13"/>
        <v>.</v>
      </c>
      <c r="AF305" s="3" t="str">
        <f>IF(COUNTIF(EXFOR!G$84:G$87,"*"&amp;AD305&amp;"*")&gt;0,"○",IF(COUNTIF(EXFOR!J$84:J$87,"*"&amp;W305&amp;"*"&amp;V305)&gt;0,"△","×"))</f>
        <v>△</v>
      </c>
    </row>
    <row r="306" spans="1:32" ht="15">
      <c r="A306" s="4" t="s">
        <v>387</v>
      </c>
      <c r="B306" s="4" t="s">
        <v>1562</v>
      </c>
      <c r="C306" s="4" t="s">
        <v>1008</v>
      </c>
      <c r="D306" s="4" t="s">
        <v>1322</v>
      </c>
      <c r="E306" s="4" t="s">
        <v>1406</v>
      </c>
      <c r="F306" s="4" t="s">
        <v>415</v>
      </c>
      <c r="R306" s="4" t="s">
        <v>416</v>
      </c>
      <c r="S306" s="4" t="s">
        <v>1336</v>
      </c>
      <c r="T306" s="4" t="s">
        <v>1008</v>
      </c>
      <c r="U306" s="4" t="s">
        <v>417</v>
      </c>
      <c r="V306" s="4" t="s">
        <v>987</v>
      </c>
      <c r="W306" s="4" t="s">
        <v>418</v>
      </c>
      <c r="X306" s="4" t="s">
        <v>419</v>
      </c>
      <c r="Y306" s="4" t="s">
        <v>420</v>
      </c>
      <c r="Z306" s="7" t="s">
        <v>421</v>
      </c>
      <c r="AB306" s="2">
        <v>289</v>
      </c>
      <c r="AD306" s="8" t="str">
        <f t="shared" si="15"/>
        <v>PR/C.18(1978)1878</v>
      </c>
      <c r="AE306" s="8" t="str">
        <f t="shared" si="13"/>
        <v>D.J.Millener.1978</v>
      </c>
      <c r="AF306" s="3" t="str">
        <f>IF(COUNTIF(EXFOR!G$84:G$87,"*"&amp;AD306&amp;"*")&gt;0,"○",IF(COUNTIF(EXFOR!J$84:J$87,"*"&amp;W306&amp;"*"&amp;V306)&gt;0,"△","×"))</f>
        <v>×</v>
      </c>
    </row>
    <row r="307" spans="1:32" ht="15">
      <c r="A307" s="4" t="s">
        <v>387</v>
      </c>
      <c r="B307" s="4" t="s">
        <v>1562</v>
      </c>
      <c r="C307" s="4" t="s">
        <v>1008</v>
      </c>
      <c r="D307" s="4" t="s">
        <v>1322</v>
      </c>
      <c r="E307" s="4" t="s">
        <v>1406</v>
      </c>
      <c r="F307" s="4" t="s">
        <v>422</v>
      </c>
      <c r="G307" s="4" t="s">
        <v>423</v>
      </c>
      <c r="H307" s="4" t="s">
        <v>424</v>
      </c>
      <c r="R307" s="4" t="s">
        <v>425</v>
      </c>
      <c r="S307" s="4" t="s">
        <v>426</v>
      </c>
      <c r="AB307" s="2">
        <v>290</v>
      </c>
      <c r="AD307" s="8" t="str">
        <f t="shared" si="15"/>
        <v>JOUR BAPSA 23 520 BF2,McDonald.</v>
      </c>
      <c r="AE307" s="8" t="str">
        <f t="shared" si="13"/>
        <v>.</v>
      </c>
      <c r="AF307" s="3" t="str">
        <f>IF(COUNTIF(EXFOR!G$84:G$87,"*"&amp;AD307&amp;"*")&gt;0,"○",IF(COUNTIF(EXFOR!J$84:J$87,"*"&amp;W307&amp;"*"&amp;V307)&gt;0,"△","×"))</f>
        <v>△</v>
      </c>
    </row>
    <row r="308" spans="1:32" ht="15">
      <c r="A308" s="4" t="s">
        <v>387</v>
      </c>
      <c r="B308" s="4" t="s">
        <v>1562</v>
      </c>
      <c r="C308" s="4" t="s">
        <v>1008</v>
      </c>
      <c r="D308" s="4" t="s">
        <v>1322</v>
      </c>
      <c r="E308" s="4" t="s">
        <v>1406</v>
      </c>
      <c r="G308" s="4" t="s">
        <v>423</v>
      </c>
      <c r="H308" s="4" t="s">
        <v>1560</v>
      </c>
      <c r="R308" s="4" t="s">
        <v>427</v>
      </c>
      <c r="S308" s="4" t="s">
        <v>428</v>
      </c>
      <c r="AB308" s="2">
        <v>291</v>
      </c>
      <c r="AD308" s="8" t="str">
        <f t="shared" si="15"/>
        <v>REPT AECL-6083,P17,McDonald.</v>
      </c>
      <c r="AE308" s="8" t="str">
        <f t="shared" si="13"/>
        <v>.</v>
      </c>
      <c r="AF308" s="3" t="str">
        <f>IF(COUNTIF(EXFOR!G$84:G$87,"*"&amp;AD308&amp;"*")&gt;0,"○",IF(COUNTIF(EXFOR!J$84:J$87,"*"&amp;W308&amp;"*"&amp;V308)&gt;0,"△","×"))</f>
        <v>△</v>
      </c>
    </row>
    <row r="309" spans="1:32" ht="15">
      <c r="A309" s="4" t="s">
        <v>387</v>
      </c>
      <c r="B309" s="4" t="s">
        <v>1562</v>
      </c>
      <c r="C309" s="4" t="s">
        <v>1008</v>
      </c>
      <c r="D309" s="4" t="s">
        <v>1322</v>
      </c>
      <c r="E309" s="4" t="s">
        <v>1406</v>
      </c>
      <c r="F309" s="4" t="s">
        <v>1559</v>
      </c>
      <c r="G309" s="4" t="s">
        <v>1555</v>
      </c>
      <c r="H309" s="4" t="s">
        <v>1560</v>
      </c>
      <c r="R309" s="4" t="s">
        <v>429</v>
      </c>
      <c r="S309" s="4" t="s">
        <v>1336</v>
      </c>
      <c r="T309" s="4" t="s">
        <v>1491</v>
      </c>
      <c r="U309" s="4" t="s">
        <v>430</v>
      </c>
      <c r="V309" s="4" t="s">
        <v>1538</v>
      </c>
      <c r="W309" s="4" t="s">
        <v>431</v>
      </c>
      <c r="X309" s="4" t="s">
        <v>432</v>
      </c>
      <c r="Y309" s="4" t="s">
        <v>433</v>
      </c>
      <c r="Z309" s="12" t="s">
        <v>434</v>
      </c>
      <c r="AA309" s="4" t="s">
        <v>4</v>
      </c>
      <c r="AB309" s="2">
        <v>292</v>
      </c>
      <c r="AD309" s="8" t="str">
        <f t="shared" si="15"/>
        <v>PR/C.16(1977)1264</v>
      </c>
      <c r="AE309" s="8" t="str">
        <f t="shared" si="13"/>
        <v>Z.E.Switkowski.1977</v>
      </c>
      <c r="AF309" s="3" t="str">
        <f>IF(COUNTIF(EXFOR!G$84:G$87,"*"&amp;AD309&amp;"*")&gt;0,"○",IF(COUNTIF(EXFOR!J$84:J$87,"*"&amp;W309&amp;"*"&amp;V309)&gt;0,"△","×"))</f>
        <v>×</v>
      </c>
    </row>
    <row r="310" spans="1:32" ht="15">
      <c r="A310" s="4" t="s">
        <v>387</v>
      </c>
      <c r="B310" s="4" t="s">
        <v>1562</v>
      </c>
      <c r="C310" s="4" t="s">
        <v>1008</v>
      </c>
      <c r="D310" s="4" t="s">
        <v>1322</v>
      </c>
      <c r="E310" s="4" t="s">
        <v>1406</v>
      </c>
      <c r="G310" s="4" t="s">
        <v>1487</v>
      </c>
      <c r="H310" s="4" t="s">
        <v>10</v>
      </c>
      <c r="R310" s="4" t="s">
        <v>11</v>
      </c>
      <c r="S310" s="4" t="s">
        <v>12</v>
      </c>
      <c r="T310" s="4" t="s">
        <v>13</v>
      </c>
      <c r="U310" s="4" t="s">
        <v>14</v>
      </c>
      <c r="V310" s="4" t="s">
        <v>1538</v>
      </c>
      <c r="W310" s="4" t="s">
        <v>15</v>
      </c>
      <c r="X310" s="4" t="s">
        <v>16</v>
      </c>
      <c r="Y310" s="4" t="s">
        <v>17</v>
      </c>
      <c r="AB310" s="2">
        <v>293</v>
      </c>
      <c r="AD310" s="8" t="str">
        <f t="shared" si="15"/>
        <v>AKE.30(1977)59</v>
      </c>
      <c r="AE310" s="8" t="str">
        <f t="shared" si="13"/>
        <v>H.Liskien.1977</v>
      </c>
      <c r="AF310" s="3" t="str">
        <f>IF(COUNTIF(EXFOR!G$84:G$87,"*"&amp;AD310&amp;"*")&gt;0,"○",IF(COUNTIF(EXFOR!J$84:J$87,"*"&amp;W310&amp;"*"&amp;V310)&gt;0,"△","×"))</f>
        <v>×</v>
      </c>
    </row>
    <row r="311" spans="1:32" ht="15">
      <c r="A311" s="4" t="s">
        <v>387</v>
      </c>
      <c r="B311" s="4" t="s">
        <v>1562</v>
      </c>
      <c r="C311" s="4" t="s">
        <v>1008</v>
      </c>
      <c r="D311" s="4" t="s">
        <v>1322</v>
      </c>
      <c r="E311" s="4" t="s">
        <v>1406</v>
      </c>
      <c r="H311" s="4" t="s">
        <v>424</v>
      </c>
      <c r="R311" s="4" t="s">
        <v>435</v>
      </c>
      <c r="S311" s="4" t="s">
        <v>436</v>
      </c>
      <c r="AB311" s="2">
        <v>294</v>
      </c>
      <c r="AD311" s="8" t="str">
        <f t="shared" si="15"/>
        <v>REPT ORNL-5306,P105,del Campo.</v>
      </c>
      <c r="AE311" s="8" t="str">
        <f t="shared" si="13"/>
        <v>.</v>
      </c>
      <c r="AF311" s="3" t="str">
        <f>IF(COUNTIF(EXFOR!G$84:G$87,"*"&amp;AD311&amp;"*")&gt;0,"○",IF(COUNTIF(EXFOR!J$84:J$87,"*"&amp;W311&amp;"*"&amp;V311)&gt;0,"△","×"))</f>
        <v>△</v>
      </c>
    </row>
    <row r="312" spans="1:32" ht="15">
      <c r="A312" s="4" t="s">
        <v>387</v>
      </c>
      <c r="B312" s="4" t="s">
        <v>1562</v>
      </c>
      <c r="C312" s="4" t="s">
        <v>1008</v>
      </c>
      <c r="D312" s="4" t="s">
        <v>1322</v>
      </c>
      <c r="E312" s="4" t="s">
        <v>1406</v>
      </c>
      <c r="F312" s="4" t="s">
        <v>437</v>
      </c>
      <c r="R312" s="4" t="s">
        <v>438</v>
      </c>
      <c r="S312" s="4" t="s">
        <v>1352</v>
      </c>
      <c r="T312" s="4" t="s">
        <v>439</v>
      </c>
      <c r="U312" s="4" t="s">
        <v>440</v>
      </c>
      <c r="V312" s="4" t="s">
        <v>1550</v>
      </c>
      <c r="W312" s="4" t="s">
        <v>441</v>
      </c>
      <c r="X312" s="4" t="s">
        <v>442</v>
      </c>
      <c r="Y312" s="4" t="s">
        <v>443</v>
      </c>
      <c r="Z312" s="4" t="s">
        <v>444</v>
      </c>
      <c r="AB312" s="2">
        <v>295</v>
      </c>
      <c r="AD312" s="8" t="str">
        <f t="shared" si="15"/>
        <v>NP/A.261(1976)471</v>
      </c>
      <c r="AE312" s="8" t="str">
        <f t="shared" si="13"/>
        <v>R.M.Freeman.1976</v>
      </c>
      <c r="AF312" s="3" t="str">
        <f>IF(COUNTIF(EXFOR!G$84:G$87,"*"&amp;AD312&amp;"*")&gt;0,"○",IF(COUNTIF(EXFOR!J$84:J$87,"*"&amp;W312&amp;"*"&amp;V312)&gt;0,"△","×"))</f>
        <v>×</v>
      </c>
    </row>
    <row r="313" spans="1:32" ht="15">
      <c r="A313" s="4" t="s">
        <v>387</v>
      </c>
      <c r="B313" s="4" t="s">
        <v>1562</v>
      </c>
      <c r="C313" s="4" t="s">
        <v>1008</v>
      </c>
      <c r="D313" s="4" t="s">
        <v>1322</v>
      </c>
      <c r="E313" s="4" t="s">
        <v>1406</v>
      </c>
      <c r="F313" s="4" t="s">
        <v>1774</v>
      </c>
      <c r="G313" s="4" t="s">
        <v>1556</v>
      </c>
      <c r="H313" s="4" t="s">
        <v>1874</v>
      </c>
      <c r="R313" s="4" t="s">
        <v>445</v>
      </c>
      <c r="S313" s="4" t="s">
        <v>446</v>
      </c>
      <c r="T313" s="4" t="s">
        <v>447</v>
      </c>
      <c r="U313" s="4" t="s">
        <v>1458</v>
      </c>
      <c r="V313" s="4" t="s">
        <v>1925</v>
      </c>
      <c r="W313" s="4" t="s">
        <v>448</v>
      </c>
      <c r="X313" s="4" t="s">
        <v>449</v>
      </c>
      <c r="Y313" s="4" t="s">
        <v>450</v>
      </c>
      <c r="AA313" s="4" t="s">
        <v>4</v>
      </c>
      <c r="AB313" s="2">
        <v>296</v>
      </c>
      <c r="AD313" s="8" t="str">
        <f t="shared" si="15"/>
        <v>ZP.271(1974)49</v>
      </c>
      <c r="AE313" s="8" t="str">
        <f t="shared" si="13"/>
        <v>E.Kuhlmann.1974</v>
      </c>
      <c r="AF313" s="3" t="str">
        <f>IF(COUNTIF(EXFOR!G$84:G$87,"*"&amp;AD313&amp;"*")&gt;0,"○",IF(COUNTIF(EXFOR!J$84:J$87,"*"&amp;W313&amp;"*"&amp;V313)&gt;0,"△","×"))</f>
        <v>×</v>
      </c>
    </row>
    <row r="314" spans="1:32" ht="15">
      <c r="A314" s="4" t="s">
        <v>387</v>
      </c>
      <c r="B314" s="4" t="s">
        <v>1562</v>
      </c>
      <c r="C314" s="4" t="s">
        <v>1008</v>
      </c>
      <c r="D314" s="4" t="s">
        <v>1322</v>
      </c>
      <c r="E314" s="4" t="s">
        <v>1406</v>
      </c>
      <c r="H314" s="4" t="s">
        <v>424</v>
      </c>
      <c r="R314" s="4" t="s">
        <v>451</v>
      </c>
      <c r="S314" s="4" t="s">
        <v>452</v>
      </c>
      <c r="AA314" s="4" t="s">
        <v>4</v>
      </c>
      <c r="AB314" s="2">
        <v>297</v>
      </c>
      <c r="AD314" s="8" t="str">
        <f t="shared" si="15"/>
        <v>REPT Univ Notre Dame 1972 Annual,P94.</v>
      </c>
      <c r="AE314" s="8" t="str">
        <f t="shared" si="13"/>
        <v>.</v>
      </c>
      <c r="AF314" s="3" t="str">
        <f>IF(COUNTIF(EXFOR!G$84:G$87,"*"&amp;AD314&amp;"*")&gt;0,"○",IF(COUNTIF(EXFOR!J$84:J$87,"*"&amp;W314&amp;"*"&amp;V314)&gt;0,"△","×"))</f>
        <v>△</v>
      </c>
    </row>
    <row r="315" spans="1:32" ht="15">
      <c r="A315" s="4" t="s">
        <v>387</v>
      </c>
      <c r="B315" s="4" t="s">
        <v>1562</v>
      </c>
      <c r="C315" s="4" t="s">
        <v>1008</v>
      </c>
      <c r="D315" s="4" t="s">
        <v>1322</v>
      </c>
      <c r="E315" s="4" t="s">
        <v>1406</v>
      </c>
      <c r="F315" s="4" t="s">
        <v>874</v>
      </c>
      <c r="G315" s="4" t="s">
        <v>1579</v>
      </c>
      <c r="H315" s="4" t="s">
        <v>37</v>
      </c>
      <c r="R315" s="4" t="s">
        <v>38</v>
      </c>
      <c r="S315" s="4" t="s">
        <v>453</v>
      </c>
      <c r="W315" s="4" t="s">
        <v>40</v>
      </c>
      <c r="X315" s="4" t="s">
        <v>41</v>
      </c>
      <c r="Y315" s="4" t="s">
        <v>42</v>
      </c>
      <c r="AB315" s="2">
        <v>298</v>
      </c>
      <c r="AD315" s="8" t="str">
        <f t="shared" si="15"/>
        <v>ORNL-4844, p.42 (1973).</v>
      </c>
      <c r="AE315" s="8" t="str">
        <f t="shared" si="13"/>
        <v>J.K.Bair.</v>
      </c>
      <c r="AF315" s="3" t="str">
        <f>IF(COUNTIF(EXFOR!G$84:G$87,"*"&amp;AD315&amp;"*")&gt;0,"○",IF(COUNTIF(EXFOR!J$84:J$87,"*"&amp;W315&amp;"*"&amp;V315)&gt;0,"△","×"))</f>
        <v>△</v>
      </c>
    </row>
    <row r="316" spans="1:32" ht="15">
      <c r="A316" s="4" t="s">
        <v>387</v>
      </c>
      <c r="B316" s="4" t="s">
        <v>1562</v>
      </c>
      <c r="C316" s="4" t="s">
        <v>1008</v>
      </c>
      <c r="D316" s="4" t="s">
        <v>1322</v>
      </c>
      <c r="E316" s="4" t="s">
        <v>1406</v>
      </c>
      <c r="F316" s="4" t="s">
        <v>874</v>
      </c>
      <c r="G316" s="4" t="s">
        <v>1579</v>
      </c>
      <c r="H316" s="4" t="s">
        <v>1560</v>
      </c>
      <c r="R316" s="4" t="s">
        <v>43</v>
      </c>
      <c r="S316" s="4" t="s">
        <v>1336</v>
      </c>
      <c r="T316" s="4" t="s">
        <v>44</v>
      </c>
      <c r="U316" s="4" t="s">
        <v>45</v>
      </c>
      <c r="V316" s="4" t="s">
        <v>1564</v>
      </c>
      <c r="W316" s="4" t="s">
        <v>40</v>
      </c>
      <c r="X316" s="4" t="s">
        <v>41</v>
      </c>
      <c r="Y316" s="4" t="s">
        <v>42</v>
      </c>
      <c r="Z316" s="7" t="s">
        <v>46</v>
      </c>
      <c r="AB316" s="2">
        <v>299</v>
      </c>
      <c r="AD316" s="8" t="str">
        <f t="shared" si="15"/>
        <v>PR/C.7(1973)1356</v>
      </c>
      <c r="AE316" s="8" t="str">
        <f t="shared" si="13"/>
        <v>J.K.Bair.1973</v>
      </c>
      <c r="AF316" s="3" t="str">
        <f>IF(COUNTIF(EXFOR!G$84:G$87,"*"&amp;AD316&amp;"*")&gt;0,"○",IF(COUNTIF(EXFOR!J$84:J$87,"*"&amp;W316&amp;"*"&amp;V316)&gt;0,"△","×"))</f>
        <v>×</v>
      </c>
    </row>
    <row r="317" spans="1:32" ht="15">
      <c r="A317" s="4" t="s">
        <v>387</v>
      </c>
      <c r="B317" s="4" t="s">
        <v>1562</v>
      </c>
      <c r="C317" s="4" t="s">
        <v>1008</v>
      </c>
      <c r="D317" s="4" t="s">
        <v>1322</v>
      </c>
      <c r="E317" s="4" t="s">
        <v>1406</v>
      </c>
      <c r="L317" s="4" t="s">
        <v>1408</v>
      </c>
      <c r="R317" s="4" t="s">
        <v>454</v>
      </c>
      <c r="S317" s="4" t="s">
        <v>455</v>
      </c>
      <c r="AA317" s="4" t="s">
        <v>4</v>
      </c>
      <c r="AB317" s="2">
        <v>300</v>
      </c>
      <c r="AD317" s="8" t="str">
        <f t="shared" si="15"/>
        <v>JOUR BAPSA 17 532,H P Trauvetter,4/27/72.</v>
      </c>
      <c r="AE317" s="8" t="str">
        <f t="shared" si="13"/>
        <v>.</v>
      </c>
      <c r="AF317" s="3" t="str">
        <f>IF(COUNTIF(EXFOR!G$84:G$87,"*"&amp;AD317&amp;"*")&gt;0,"○",IF(COUNTIF(EXFOR!J$84:J$87,"*"&amp;W317&amp;"*"&amp;V317)&gt;0,"△","×"))</f>
        <v>△</v>
      </c>
    </row>
    <row r="318" spans="1:32" ht="15">
      <c r="A318" s="4" t="s">
        <v>387</v>
      </c>
      <c r="B318" s="4" t="s">
        <v>1562</v>
      </c>
      <c r="C318" s="4" t="s">
        <v>1008</v>
      </c>
      <c r="D318" s="4" t="s">
        <v>1322</v>
      </c>
      <c r="E318" s="4" t="s">
        <v>1406</v>
      </c>
      <c r="F318" s="4" t="s">
        <v>456</v>
      </c>
      <c r="G318" s="4" t="s">
        <v>457</v>
      </c>
      <c r="H318" s="4" t="s">
        <v>458</v>
      </c>
      <c r="L318" s="4" t="s">
        <v>1408</v>
      </c>
      <c r="R318" s="4" t="s">
        <v>459</v>
      </c>
      <c r="S318" s="4" t="s">
        <v>1352</v>
      </c>
      <c r="T318" s="4" t="s">
        <v>460</v>
      </c>
      <c r="U318" s="4" t="s">
        <v>461</v>
      </c>
      <c r="V318" s="4" t="s">
        <v>1940</v>
      </c>
      <c r="W318" s="4" t="s">
        <v>1868</v>
      </c>
      <c r="X318" s="4" t="s">
        <v>462</v>
      </c>
      <c r="Y318" s="4" t="s">
        <v>463</v>
      </c>
      <c r="Z318" s="4" t="s">
        <v>464</v>
      </c>
      <c r="AA318" s="4" t="s">
        <v>4</v>
      </c>
      <c r="AB318" s="2">
        <v>301</v>
      </c>
      <c r="AD318" s="8" t="str">
        <f t="shared" si="15"/>
        <v>NP/A.189(1972)641</v>
      </c>
      <c r="AE318" s="8" t="str">
        <f t="shared" si="13"/>
        <v>C.Rolfs.1972</v>
      </c>
      <c r="AF318" s="3" t="str">
        <f>IF(COUNTIF(EXFOR!G$84:G$87,"*"&amp;AD318&amp;"*")&gt;0,"○",IF(COUNTIF(EXFOR!J$84:J$87,"*"&amp;W318&amp;"*"&amp;V318)&gt;0,"△","×"))</f>
        <v>×</v>
      </c>
    </row>
    <row r="319" spans="1:32" ht="15">
      <c r="A319" s="4" t="s">
        <v>387</v>
      </c>
      <c r="B319" s="4" t="s">
        <v>1562</v>
      </c>
      <c r="C319" s="4" t="s">
        <v>1008</v>
      </c>
      <c r="D319" s="4" t="s">
        <v>1322</v>
      </c>
      <c r="E319" s="4" t="s">
        <v>1406</v>
      </c>
      <c r="F319" s="4" t="s">
        <v>792</v>
      </c>
      <c r="G319" s="4" t="s">
        <v>285</v>
      </c>
      <c r="R319" s="4" t="s">
        <v>465</v>
      </c>
      <c r="S319" s="4" t="s">
        <v>1900</v>
      </c>
      <c r="T319" s="4" t="s">
        <v>1201</v>
      </c>
      <c r="U319" s="4" t="s">
        <v>466</v>
      </c>
      <c r="V319" s="4" t="s">
        <v>1940</v>
      </c>
      <c r="W319" s="4" t="s">
        <v>467</v>
      </c>
      <c r="X319" s="4" t="s">
        <v>468</v>
      </c>
      <c r="Y319" s="4" t="s">
        <v>469</v>
      </c>
      <c r="AA319" s="4" t="s">
        <v>4</v>
      </c>
      <c r="AB319" s="2">
        <v>302</v>
      </c>
      <c r="AD319" s="8" t="str">
        <f t="shared" si="15"/>
        <v>CJP.50(1972)1286</v>
      </c>
      <c r="AE319" s="8" t="str">
        <f t="shared" si="13"/>
        <v>A.A.Pilt.1972</v>
      </c>
      <c r="AF319" s="3" t="str">
        <f>IF(COUNTIF(EXFOR!G$84:G$87,"*"&amp;AD319&amp;"*")&gt;0,"○",IF(COUNTIF(EXFOR!J$84:J$87,"*"&amp;W319&amp;"*"&amp;V319)&gt;0,"△","×"))</f>
        <v>×</v>
      </c>
    </row>
    <row r="320" spans="1:32" ht="15">
      <c r="A320" s="4" t="s">
        <v>387</v>
      </c>
      <c r="B320" s="4" t="s">
        <v>1562</v>
      </c>
      <c r="C320" s="4" t="s">
        <v>1008</v>
      </c>
      <c r="D320" s="4" t="s">
        <v>1322</v>
      </c>
      <c r="E320" s="4" t="s">
        <v>1406</v>
      </c>
      <c r="F320" s="4" t="s">
        <v>470</v>
      </c>
      <c r="R320" s="4" t="s">
        <v>471</v>
      </c>
      <c r="S320" s="4" t="s">
        <v>1273</v>
      </c>
      <c r="T320" s="4" t="s">
        <v>1041</v>
      </c>
      <c r="U320" s="4" t="s">
        <v>472</v>
      </c>
      <c r="V320" s="4" t="s">
        <v>1573</v>
      </c>
      <c r="W320" s="4" t="s">
        <v>473</v>
      </c>
      <c r="X320" s="4" t="s">
        <v>473</v>
      </c>
      <c r="Y320" s="4" t="s">
        <v>474</v>
      </c>
      <c r="AB320" s="2">
        <v>303</v>
      </c>
      <c r="AD320" s="8" t="str">
        <f t="shared" si="15"/>
        <v>NSE.44(1971)190</v>
      </c>
      <c r="AE320" s="8" t="str">
        <f t="shared" si="13"/>
        <v>M.Taherzadeh.1971</v>
      </c>
      <c r="AF320" s="3" t="str">
        <f>IF(COUNTIF(EXFOR!G$84:G$87,"*"&amp;AD320&amp;"*")&gt;0,"○",IF(COUNTIF(EXFOR!J$84:J$87,"*"&amp;W320&amp;"*"&amp;V320)&gt;0,"△","×"))</f>
        <v>×</v>
      </c>
    </row>
    <row r="321" spans="1:32" ht="15">
      <c r="A321" s="4" t="s">
        <v>387</v>
      </c>
      <c r="B321" s="4" t="s">
        <v>1562</v>
      </c>
      <c r="C321" s="4" t="s">
        <v>1008</v>
      </c>
      <c r="D321" s="4" t="s">
        <v>1322</v>
      </c>
      <c r="E321" s="4" t="s">
        <v>1406</v>
      </c>
      <c r="F321" s="4" t="s">
        <v>475</v>
      </c>
      <c r="G321" s="4" t="s">
        <v>457</v>
      </c>
      <c r="H321" s="4" t="s">
        <v>476</v>
      </c>
      <c r="L321" s="4" t="s">
        <v>1408</v>
      </c>
      <c r="R321" s="4" t="s">
        <v>477</v>
      </c>
      <c r="S321" s="4" t="s">
        <v>1352</v>
      </c>
      <c r="T321" s="4" t="s">
        <v>1676</v>
      </c>
      <c r="U321" s="4" t="s">
        <v>478</v>
      </c>
      <c r="V321" s="4" t="s">
        <v>1573</v>
      </c>
      <c r="W321" s="4" t="s">
        <v>1868</v>
      </c>
      <c r="X321" s="4" t="s">
        <v>479</v>
      </c>
      <c r="Y321" s="4" t="s">
        <v>480</v>
      </c>
      <c r="Z321" s="4" t="s">
        <v>481</v>
      </c>
      <c r="AA321" s="4" t="s">
        <v>4</v>
      </c>
      <c r="AB321" s="2">
        <v>304</v>
      </c>
      <c r="AD321" s="8" t="str">
        <f t="shared" si="15"/>
        <v>NP/A.167(1971)449</v>
      </c>
      <c r="AE321" s="8" t="str">
        <f t="shared" si="13"/>
        <v>C.Rolfs.1971</v>
      </c>
      <c r="AF321" s="3" t="str">
        <f>IF(COUNTIF(EXFOR!G$84:G$87,"*"&amp;AD321&amp;"*")&gt;0,"○",IF(COUNTIF(EXFOR!J$84:J$87,"*"&amp;W321&amp;"*"&amp;V321)&gt;0,"△","×"))</f>
        <v>×</v>
      </c>
    </row>
    <row r="322" spans="1:32" ht="15">
      <c r="A322" s="4" t="s">
        <v>387</v>
      </c>
      <c r="B322" s="4" t="s">
        <v>1562</v>
      </c>
      <c r="C322" s="4" t="s">
        <v>1008</v>
      </c>
      <c r="D322" s="4" t="s">
        <v>1322</v>
      </c>
      <c r="E322" s="4" t="s">
        <v>1406</v>
      </c>
      <c r="F322" s="4" t="s">
        <v>1616</v>
      </c>
      <c r="G322" s="4" t="s">
        <v>48</v>
      </c>
      <c r="H322" s="4" t="s">
        <v>424</v>
      </c>
      <c r="R322" s="4" t="s">
        <v>49</v>
      </c>
      <c r="S322" s="4" t="s">
        <v>50</v>
      </c>
      <c r="AB322" s="2">
        <v>305</v>
      </c>
      <c r="AD322" s="8" t="str">
        <f t="shared" si="15"/>
        <v>JOUR BAPSA 16 511.</v>
      </c>
      <c r="AE322" s="8" t="str">
        <f t="shared" si="13"/>
        <v>.</v>
      </c>
      <c r="AF322" s="3" t="str">
        <f>IF(COUNTIF(EXFOR!G$84:G$87,"*"&amp;AD322&amp;"*")&gt;0,"○",IF(COUNTIF(EXFOR!J$84:J$87,"*"&amp;W322&amp;"*"&amp;V322)&gt;0,"△","×"))</f>
        <v>△</v>
      </c>
    </row>
    <row r="323" spans="1:32" ht="15">
      <c r="A323" s="4" t="s">
        <v>387</v>
      </c>
      <c r="B323" s="4" t="s">
        <v>1562</v>
      </c>
      <c r="C323" s="4" t="s">
        <v>1008</v>
      </c>
      <c r="D323" s="4" t="s">
        <v>1322</v>
      </c>
      <c r="E323" s="4" t="s">
        <v>1406</v>
      </c>
      <c r="F323" s="4" t="s">
        <v>1579</v>
      </c>
      <c r="G323" s="4" t="s">
        <v>1774</v>
      </c>
      <c r="L323" s="4" t="s">
        <v>1408</v>
      </c>
      <c r="R323" s="4" t="s">
        <v>482</v>
      </c>
      <c r="S323" s="4" t="s">
        <v>483</v>
      </c>
      <c r="T323" s="4" t="s">
        <v>826</v>
      </c>
      <c r="U323" s="4" t="s">
        <v>484</v>
      </c>
      <c r="V323" s="4" t="s">
        <v>1573</v>
      </c>
      <c r="W323" s="4" t="s">
        <v>485</v>
      </c>
      <c r="X323" s="4" t="s">
        <v>486</v>
      </c>
      <c r="Y323" s="4" t="s">
        <v>487</v>
      </c>
      <c r="Z323" s="12" t="s">
        <v>488</v>
      </c>
      <c r="AA323" s="4" t="s">
        <v>4</v>
      </c>
      <c r="AB323" s="2">
        <v>306</v>
      </c>
      <c r="AD323" s="8" t="str">
        <f t="shared" si="15"/>
        <v>JP/A.4(1971)908</v>
      </c>
      <c r="AE323" s="8" t="str">
        <f t="shared" si="13"/>
        <v>D.C.Bailey.1971</v>
      </c>
      <c r="AF323" s="3" t="str">
        <f>IF(COUNTIF(EXFOR!G$84:G$87,"*"&amp;AD323&amp;"*")&gt;0,"○",IF(COUNTIF(EXFOR!J$84:J$87,"*"&amp;W323&amp;"*"&amp;V323)&gt;0,"△","×"))</f>
        <v>×</v>
      </c>
    </row>
    <row r="324" spans="1:32" ht="15">
      <c r="A324" s="4" t="s">
        <v>387</v>
      </c>
      <c r="B324" s="4" t="s">
        <v>1562</v>
      </c>
      <c r="C324" s="4" t="s">
        <v>1008</v>
      </c>
      <c r="D324" s="4" t="s">
        <v>1322</v>
      </c>
      <c r="E324" s="4" t="s">
        <v>1406</v>
      </c>
      <c r="F324" s="4" t="s">
        <v>1067</v>
      </c>
      <c r="G324" s="4" t="s">
        <v>991</v>
      </c>
      <c r="H324" s="4" t="s">
        <v>489</v>
      </c>
      <c r="R324" s="4" t="s">
        <v>490</v>
      </c>
      <c r="S324" s="4" t="s">
        <v>491</v>
      </c>
      <c r="T324" s="4" t="s">
        <v>492</v>
      </c>
      <c r="U324" s="4" t="s">
        <v>493</v>
      </c>
      <c r="V324" s="4" t="s">
        <v>854</v>
      </c>
      <c r="W324" s="4" t="s">
        <v>494</v>
      </c>
      <c r="X324" s="4" t="s">
        <v>495</v>
      </c>
      <c r="Y324" s="4" t="s">
        <v>496</v>
      </c>
      <c r="Z324" s="12" t="s">
        <v>497</v>
      </c>
      <c r="AA324" s="4" t="s">
        <v>4</v>
      </c>
      <c r="AB324" s="2">
        <v>307</v>
      </c>
      <c r="AD324" s="8" t="str">
        <f t="shared" si="15"/>
        <v>PR.186(1969)1174</v>
      </c>
      <c r="AE324" s="8" t="str">
        <f t="shared" si="13"/>
        <v>J.G.Pronko.1969</v>
      </c>
      <c r="AF324" s="3" t="str">
        <f>IF(COUNTIF(EXFOR!G$84:G$87,"*"&amp;AD324&amp;"*")&gt;0,"○",IF(COUNTIF(EXFOR!J$84:J$87,"*"&amp;W324&amp;"*"&amp;V324)&gt;0,"△","×"))</f>
        <v>×</v>
      </c>
    </row>
    <row r="325" spans="1:32" ht="15">
      <c r="A325" s="4" t="s">
        <v>387</v>
      </c>
      <c r="B325" s="4" t="s">
        <v>1562</v>
      </c>
      <c r="C325" s="4" t="s">
        <v>1008</v>
      </c>
      <c r="D325" s="4" t="s">
        <v>1322</v>
      </c>
      <c r="E325" s="4" t="s">
        <v>1406</v>
      </c>
      <c r="F325" s="4" t="s">
        <v>498</v>
      </c>
      <c r="G325" s="4" t="s">
        <v>1271</v>
      </c>
      <c r="R325" s="4" t="s">
        <v>499</v>
      </c>
      <c r="S325" s="4" t="s">
        <v>1352</v>
      </c>
      <c r="T325" s="4" t="s">
        <v>500</v>
      </c>
      <c r="U325" s="4" t="s">
        <v>501</v>
      </c>
      <c r="V325" s="4" t="s">
        <v>863</v>
      </c>
      <c r="W325" s="4" t="s">
        <v>494</v>
      </c>
      <c r="X325" s="4" t="s">
        <v>495</v>
      </c>
      <c r="Y325" s="4" t="s">
        <v>502</v>
      </c>
      <c r="Z325" s="4" t="s">
        <v>503</v>
      </c>
      <c r="AA325" s="4" t="s">
        <v>4</v>
      </c>
      <c r="AB325" s="2">
        <v>308</v>
      </c>
      <c r="AD325" s="8" t="str">
        <f t="shared" si="15"/>
        <v>NP/A.94(1967)561</v>
      </c>
      <c r="AE325" s="8" t="str">
        <f t="shared" si="13"/>
        <v>J.G.Pronko.1967</v>
      </c>
      <c r="AF325" s="3" t="str">
        <f>IF(COUNTIF(EXFOR!G$84:G$87,"*"&amp;AD325&amp;"*")&gt;0,"○",IF(COUNTIF(EXFOR!J$84:J$87,"*"&amp;W325&amp;"*"&amp;V325)&gt;0,"△","×"))</f>
        <v>×</v>
      </c>
    </row>
    <row r="326" spans="1:32" ht="15">
      <c r="A326" s="4" t="s">
        <v>387</v>
      </c>
      <c r="B326" s="4" t="s">
        <v>1562</v>
      </c>
      <c r="C326" s="4" t="s">
        <v>1008</v>
      </c>
      <c r="D326" s="4" t="s">
        <v>1322</v>
      </c>
      <c r="E326" s="4" t="s">
        <v>1406</v>
      </c>
      <c r="F326" s="4" t="s">
        <v>1579</v>
      </c>
      <c r="G326" s="4" t="s">
        <v>1854</v>
      </c>
      <c r="H326" s="4" t="s">
        <v>504</v>
      </c>
      <c r="R326" s="4" t="s">
        <v>54</v>
      </c>
      <c r="S326" s="4" t="s">
        <v>1352</v>
      </c>
      <c r="T326" s="4" t="s">
        <v>55</v>
      </c>
      <c r="U326" s="4" t="s">
        <v>56</v>
      </c>
      <c r="V326" s="4" t="s">
        <v>863</v>
      </c>
      <c r="W326" s="4" t="s">
        <v>57</v>
      </c>
      <c r="X326" s="4" t="s">
        <v>58</v>
      </c>
      <c r="Y326" s="4" t="s">
        <v>59</v>
      </c>
      <c r="Z326" s="4" t="s">
        <v>60</v>
      </c>
      <c r="AB326" s="2">
        <v>309</v>
      </c>
      <c r="AD326" s="8" t="str">
        <f t="shared" si="15"/>
        <v>NP/A.98(1967)25</v>
      </c>
      <c r="AE326" s="8" t="str">
        <f t="shared" si="13"/>
        <v>L.F.Hansen.1967</v>
      </c>
      <c r="AF326" s="3" t="str">
        <f>IF(COUNTIF(EXFOR!G$84:G$87,"*"&amp;AD326&amp;"*")&gt;0,"○",IF(COUNTIF(EXFOR!J$84:J$87,"*"&amp;W326&amp;"*"&amp;V326)&gt;0,"△","×"))</f>
        <v>○</v>
      </c>
    </row>
    <row r="327" spans="1:32" ht="15">
      <c r="A327" s="4" t="s">
        <v>387</v>
      </c>
      <c r="B327" s="4" t="s">
        <v>1562</v>
      </c>
      <c r="C327" s="4" t="s">
        <v>1008</v>
      </c>
      <c r="D327" s="4" t="s">
        <v>1322</v>
      </c>
      <c r="E327" s="4" t="s">
        <v>1406</v>
      </c>
      <c r="F327" s="4" t="s">
        <v>505</v>
      </c>
      <c r="G327" s="4" t="s">
        <v>1271</v>
      </c>
      <c r="R327" s="4" t="s">
        <v>506</v>
      </c>
      <c r="S327" s="4" t="s">
        <v>1082</v>
      </c>
      <c r="T327" s="4" t="s">
        <v>507</v>
      </c>
      <c r="U327" s="4" t="s">
        <v>508</v>
      </c>
      <c r="V327" s="4" t="s">
        <v>329</v>
      </c>
      <c r="W327" s="4" t="s">
        <v>494</v>
      </c>
      <c r="X327" s="4" t="s">
        <v>509</v>
      </c>
      <c r="Y327" s="4" t="s">
        <v>510</v>
      </c>
      <c r="Z327" s="4" t="s">
        <v>511</v>
      </c>
      <c r="AA327" s="4" t="s">
        <v>4</v>
      </c>
      <c r="AB327" s="2">
        <v>310</v>
      </c>
      <c r="AD327" s="8" t="str">
        <f t="shared" si="15"/>
        <v>NP.83(1966)321</v>
      </c>
      <c r="AE327" s="8" t="str">
        <f t="shared" si="13"/>
        <v>J.G.Pronko.1966</v>
      </c>
      <c r="AF327" s="3" t="str">
        <f>IF(COUNTIF(EXFOR!G$84:G$87,"*"&amp;AD327&amp;"*")&gt;0,"○",IF(COUNTIF(EXFOR!J$84:J$87,"*"&amp;W327&amp;"*"&amp;V327)&gt;0,"△","×"))</f>
        <v>×</v>
      </c>
    </row>
  </sheetData>
  <hyperlinks>
    <hyperlink ref="Z7" r:id="rId1" display="http://www.springerlink.com/content/kh890l056l12385q/fulltext.pdf"/>
    <hyperlink ref="Z10" r:id="rId2" display="http://www.journals.uchicago.edu/doi/pdf/10.1086/519517"/>
    <hyperlink ref="Z13" r:id="rId3" display="http://th-www.if.uj.edu.pl/acta/vol27/pdf/v27p0231.pdf"/>
    <hyperlink ref="Z24" r:id="rId4" display="http://www.springerlink.com/content/f1144r7131193614/fulltext.pdf"/>
    <hyperlink ref="Z59" r:id="rId5" display="http://th-www.if.uj.edu.pl/acta/vol27/pdf/v27p0231.pdf"/>
    <hyperlink ref="Z71" r:id="rId6" display="http://www.springerlink.com/content/h96323552777024n/fulltext.pdf"/>
    <hyperlink ref="Z96" r:id="rId7" display="http://www.springerlink.com/content/l017721p56346453/fulltext.pdf"/>
    <hyperlink ref="Z98" r:id="rId8" display="http://www.springerlink.com/content/qgq3x37045488026/fulltext.pdf"/>
    <hyperlink ref="Z126" r:id="rId9" display="http://th-www.if.uj.edu.pl/acta/vol27/pdf/v27p0231.pdf"/>
    <hyperlink ref="Z133" r:id="rId10" display="http://www.springerlink.com/content/rl11528457734334/fulltext.pdf"/>
    <hyperlink ref="Z207" r:id="rId11" display="http://www.springerlink.com/content/v30r204538721q64/fulltext.pdf"/>
    <hyperlink ref="Z226" r:id="rId12" display="http://www.springerlink.com/content/k516k23733060853/fulltext.pdf"/>
    <hyperlink ref="Z227" r:id="rId13" display="http://www.springerlink.com/content/k516k23733060853/fulltext.pdf"/>
    <hyperlink ref="Z244" r:id="rId14" display="http://th-www.if.uj.edu.pl/acta/vol25/pdf/v25p0629.pdf"/>
    <hyperlink ref="Z254" r:id="rId15" display="http://articles.adsabs.harvard.edu/cgi-bin/nph-iarticle_query?1978AuJPh..31..267D&amp;defaultprint=YES&amp;page_ind=0&amp;filetype=.pdf"/>
    <hyperlink ref="Z274" r:id="rId16" display="http://articles.adsabs.harvard.edu/cgi-bin/nph-iarticle_query?1979AuJPh..32..187W&amp;defaultprint=YES&amp;page_ind=0&amp;filetype=.pdf"/>
    <hyperlink ref="Z300" r:id="rId17" display="http://www.springerlink.com/content/ux5257024859x60x/fulltext.pdf"/>
    <hyperlink ref="Z301" r:id="rId18" display="http://www.springerlink.com/content/h3430783m7531805/fulltext.pdf"/>
    <hyperlink ref="Z302" r:id="rId19" display="http://www.springerlink.com/content/h3430783m7531805/fulltext.pdf"/>
  </hyperlink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C1">
      <pane xSplit="1" topLeftCell="D3" activePane="topRight" state="frozen"/>
      <selection pane="topLeft" activeCell="C1" sqref="C1"/>
      <selection pane="topRight" activeCell="C1" sqref="C1"/>
    </sheetView>
  </sheetViews>
  <sheetFormatPr defaultColWidth="9.140625" defaultRowHeight="12"/>
  <cols>
    <col min="3" max="3" width="39.57421875" style="0" customWidth="1"/>
    <col min="7" max="7" width="37.57421875" style="0" customWidth="1"/>
    <col min="11" max="11" width="12.421875" style="13" customWidth="1"/>
  </cols>
  <sheetData>
    <row r="1" spans="1:11" ht="12">
      <c r="A1" s="14" t="s">
        <v>512</v>
      </c>
      <c r="B1" s="15" t="s">
        <v>513</v>
      </c>
      <c r="C1" s="15" t="s">
        <v>514</v>
      </c>
      <c r="D1" s="15" t="s">
        <v>515</v>
      </c>
      <c r="E1" s="16" t="s">
        <v>516</v>
      </c>
      <c r="F1" s="16" t="s">
        <v>517</v>
      </c>
      <c r="G1" s="15" t="s">
        <v>518</v>
      </c>
      <c r="H1" s="15" t="s">
        <v>519</v>
      </c>
      <c r="I1" s="17" t="s">
        <v>520</v>
      </c>
      <c r="J1" t="s">
        <v>1319</v>
      </c>
      <c r="K1" s="13" t="s">
        <v>521</v>
      </c>
    </row>
    <row r="2" spans="1:9" ht="12">
      <c r="A2" s="14"/>
      <c r="B2" s="15"/>
      <c r="C2" s="15"/>
      <c r="D2" s="15"/>
      <c r="E2" s="16"/>
      <c r="F2" s="16"/>
      <c r="G2" s="15"/>
      <c r="H2" s="15"/>
      <c r="I2" s="17"/>
    </row>
    <row r="3" spans="1:11" ht="12.75">
      <c r="A3" s="18">
        <v>10141005</v>
      </c>
      <c r="B3" s="19"/>
      <c r="C3" s="15" t="s">
        <v>522</v>
      </c>
      <c r="D3" s="15" t="s">
        <v>523</v>
      </c>
      <c r="E3" s="20">
        <v>0</v>
      </c>
      <c r="F3" s="20">
        <v>0</v>
      </c>
      <c r="G3" s="15" t="s">
        <v>524</v>
      </c>
      <c r="H3" s="19">
        <v>1971</v>
      </c>
      <c r="I3" s="21"/>
      <c r="J3" t="str">
        <f aca="true" t="shared" si="0" ref="J3:J11">D3&amp;H3</f>
        <v>B.J.Allen et al.1971</v>
      </c>
      <c r="K3" s="13" t="str">
        <f>IF(COUNTIF(NSR!AD$16:AD$38,"*"&amp;G3&amp;"*")&gt;0,"○",IF(COUNTIF(NSR!AE$16:AE$38,"*"&amp;SUBSTITUTE(D3," et al.",)&amp;"*"&amp;H3)&gt;0,"△","×"))</f>
        <v>○</v>
      </c>
    </row>
    <row r="4" spans="1:11" ht="12.75">
      <c r="A4" s="18">
        <v>10668004</v>
      </c>
      <c r="B4" s="19"/>
      <c r="C4" s="15" t="s">
        <v>525</v>
      </c>
      <c r="D4" s="15" t="s">
        <v>526</v>
      </c>
      <c r="E4" s="20">
        <v>0.025</v>
      </c>
      <c r="F4" s="20">
        <v>0.025</v>
      </c>
      <c r="G4" s="15" t="s">
        <v>527</v>
      </c>
      <c r="H4" s="19">
        <v>1977</v>
      </c>
      <c r="I4" s="21"/>
      <c r="J4" t="str">
        <f t="shared" si="0"/>
        <v>A.B.Mc Donald et al.1977</v>
      </c>
      <c r="K4" s="13" t="str">
        <f>IF(COUNTIF(NSR!AD$16:AD$38,"*"&amp;G4&amp;"*")&gt;0,"○",IF(COUNTIF(NSR!AE$16:AE$38,"*"&amp;SUBSTITUTE(D4," et al.",)&amp;"*"&amp;H4)&gt;0,"△","×"))</f>
        <v>○</v>
      </c>
    </row>
    <row r="5" spans="1:11" ht="12.75">
      <c r="A5" s="18">
        <v>11133006</v>
      </c>
      <c r="B5" s="19"/>
      <c r="C5" s="15" t="s">
        <v>528</v>
      </c>
      <c r="D5" s="15" t="s">
        <v>529</v>
      </c>
      <c r="E5" s="20">
        <v>0.025</v>
      </c>
      <c r="F5" s="20">
        <v>0.025</v>
      </c>
      <c r="G5" s="15" t="s">
        <v>530</v>
      </c>
      <c r="H5" s="19">
        <v>1963</v>
      </c>
      <c r="I5" s="21"/>
      <c r="J5" t="str">
        <f t="shared" si="0"/>
        <v>E.Jurney et al.1963</v>
      </c>
      <c r="K5" s="13" t="str">
        <f>IF(COUNTIF(NSR!AD$16:AD$38,"*"&amp;G5&amp;"*")&gt;0,"○",IF(COUNTIF(NSR!AE$16:AE$38,"*"&amp;SUBSTITUTE(D5," et al.",)&amp;"*"&amp;H5)&gt;0,"△","×"))</f>
        <v>×</v>
      </c>
    </row>
    <row r="6" spans="1:11" ht="12.75">
      <c r="A6" s="18">
        <v>20674005</v>
      </c>
      <c r="B6" s="19"/>
      <c r="C6" s="15" t="s">
        <v>531</v>
      </c>
      <c r="D6" s="15" t="s">
        <v>532</v>
      </c>
      <c r="E6" s="20">
        <v>0.025</v>
      </c>
      <c r="F6" s="20">
        <v>0.025</v>
      </c>
      <c r="G6" s="15" t="s">
        <v>533</v>
      </c>
      <c r="H6" s="19">
        <v>1979</v>
      </c>
      <c r="I6" s="21"/>
      <c r="J6" t="str">
        <f t="shared" si="0"/>
        <v>N.Wuest et al.1979</v>
      </c>
      <c r="K6" s="13" t="str">
        <f>IF(COUNTIF(NSR!AD$16:AD$38,"*"&amp;G6&amp;"*")&gt;0,"○",IF(COUNTIF(NSR!AE$16:AE$38,"*"&amp;SUBSTITUTE(D6," et al.",)&amp;"*"&amp;H6)&gt;0,"△","×"))</f>
        <v>○</v>
      </c>
    </row>
    <row r="7" spans="1:11" ht="12.75">
      <c r="A7" s="18">
        <v>20674006</v>
      </c>
      <c r="B7" s="19"/>
      <c r="C7" s="15" t="s">
        <v>528</v>
      </c>
      <c r="D7" s="15" t="s">
        <v>532</v>
      </c>
      <c r="E7" s="20">
        <v>0.025</v>
      </c>
      <c r="F7" s="20">
        <v>0.025</v>
      </c>
      <c r="G7" s="15" t="s">
        <v>533</v>
      </c>
      <c r="H7" s="19">
        <v>1979</v>
      </c>
      <c r="I7" s="21"/>
      <c r="J7" t="str">
        <f t="shared" si="0"/>
        <v>N.Wuest et al.1979</v>
      </c>
      <c r="K7" s="13" t="str">
        <f>IF(COUNTIF(NSR!AD$16:AD$38,"*"&amp;G7&amp;"*")&gt;0,"○",IF(COUNTIF(NSR!AE$16:AE$38,"*"&amp;SUBSTITUTE(D7," et al.",)&amp;"*"&amp;H7)&gt;0,"△","×"))</f>
        <v>○</v>
      </c>
    </row>
    <row r="8" spans="1:11" ht="12.75">
      <c r="A8" s="18">
        <v>22356002</v>
      </c>
      <c r="B8" s="19"/>
      <c r="C8" s="15" t="s">
        <v>534</v>
      </c>
      <c r="D8" s="15" t="s">
        <v>535</v>
      </c>
      <c r="E8" s="20">
        <v>20000</v>
      </c>
      <c r="F8" s="20">
        <v>280000</v>
      </c>
      <c r="G8" s="15" t="s">
        <v>536</v>
      </c>
      <c r="H8" s="19">
        <v>1995</v>
      </c>
      <c r="I8" s="21"/>
      <c r="J8" t="str">
        <f t="shared" si="0"/>
        <v>M.Igashira et al.1995</v>
      </c>
      <c r="K8" s="13" t="str">
        <f>IF(COUNTIF(NSR!AD$16:AD$38,"*"&amp;G8&amp;"*")&gt;0,"○",IF(COUNTIF(NSR!AE$16:AE$38,"*"&amp;SUBSTITUTE(D8," et al.",)&amp;"*"&amp;H8)&gt;0,"△","×"))</f>
        <v>△</v>
      </c>
    </row>
    <row r="9" spans="1:11" ht="12.75">
      <c r="A9" s="18">
        <v>22356003</v>
      </c>
      <c r="B9" s="19"/>
      <c r="C9" s="15" t="s">
        <v>537</v>
      </c>
      <c r="D9" s="15" t="s">
        <v>535</v>
      </c>
      <c r="E9" s="20">
        <v>20000</v>
      </c>
      <c r="F9" s="20">
        <v>60000</v>
      </c>
      <c r="G9" s="15" t="s">
        <v>536</v>
      </c>
      <c r="H9" s="19">
        <v>1995</v>
      </c>
      <c r="I9" s="21"/>
      <c r="J9" t="str">
        <f t="shared" si="0"/>
        <v>M.Igashira et al.1995</v>
      </c>
      <c r="K9" s="13" t="str">
        <f>IF(COUNTIF(NSR!AD$16:AD$38,"*"&amp;G9&amp;"*")&gt;0,"○",IF(COUNTIF(NSR!AE$16:AE$38,"*"&amp;SUBSTITUTE(D9," et al.",)&amp;"*"&amp;H9)&gt;0,"△","×"))</f>
        <v>△</v>
      </c>
    </row>
    <row r="10" spans="1:11" ht="12.75">
      <c r="A10" s="18">
        <v>22356004</v>
      </c>
      <c r="B10" s="19"/>
      <c r="C10" s="15" t="s">
        <v>525</v>
      </c>
      <c r="D10" s="15" t="s">
        <v>535</v>
      </c>
      <c r="E10" s="20">
        <v>20000</v>
      </c>
      <c r="F10" s="20">
        <v>280000</v>
      </c>
      <c r="G10" s="15" t="s">
        <v>536</v>
      </c>
      <c r="H10" s="19">
        <v>1995</v>
      </c>
      <c r="I10" s="21"/>
      <c r="J10" t="str">
        <f t="shared" si="0"/>
        <v>M.Igashira et al.1995</v>
      </c>
      <c r="K10" s="13" t="str">
        <f>IF(COUNTIF(NSR!AD$16:AD$38,"*"&amp;G10&amp;"*")&gt;0,"○",IF(COUNTIF(NSR!AE$16:AE$38,"*"&amp;SUBSTITUTE(D10," et al.",)&amp;"*"&amp;H10)&gt;0,"△","×"))</f>
        <v>△</v>
      </c>
    </row>
    <row r="11" spans="1:11" ht="12.75">
      <c r="A11" s="18">
        <v>22263002</v>
      </c>
      <c r="B11" s="19"/>
      <c r="C11" s="15" t="s">
        <v>534</v>
      </c>
      <c r="D11" s="15" t="s">
        <v>535</v>
      </c>
      <c r="E11" s="20">
        <v>280000</v>
      </c>
      <c r="F11" s="20">
        <v>280000</v>
      </c>
      <c r="G11" s="15" t="s">
        <v>538</v>
      </c>
      <c r="H11" s="19">
        <v>1992</v>
      </c>
      <c r="I11" s="21"/>
      <c r="J11" t="str">
        <f t="shared" si="0"/>
        <v>M.Igashira et al.1992</v>
      </c>
      <c r="K11" s="13" t="str">
        <f>IF(COUNTIF(NSR!AD$16:AD$38,"*"&amp;G11&amp;"*")&gt;0,"○",IF(COUNTIF(NSR!AE$16:AE$38,"*"&amp;SUBSTITUTE(D11," et al.",)&amp;"*"&amp;H11)&gt;0,"△","×"))</f>
        <v>○</v>
      </c>
    </row>
    <row r="12" spans="1:9" ht="12">
      <c r="A12" s="14"/>
      <c r="B12" s="15"/>
      <c r="C12" s="15"/>
      <c r="D12" s="15"/>
      <c r="E12" s="16"/>
      <c r="F12" s="16"/>
      <c r="G12" s="15"/>
      <c r="H12" s="15"/>
      <c r="I12" s="17"/>
    </row>
    <row r="13" spans="1:11" ht="12.75">
      <c r="A13" s="14" t="s">
        <v>539</v>
      </c>
      <c r="B13" s="19">
        <v>1</v>
      </c>
      <c r="C13" s="15" t="s">
        <v>540</v>
      </c>
      <c r="D13" s="15" t="s">
        <v>541</v>
      </c>
      <c r="E13" s="20">
        <v>620000</v>
      </c>
      <c r="F13" s="20">
        <v>620000</v>
      </c>
      <c r="G13" s="15" t="s">
        <v>542</v>
      </c>
      <c r="H13" s="19">
        <v>1959</v>
      </c>
      <c r="I13" s="21"/>
      <c r="J13" t="str">
        <f aca="true" t="shared" si="1" ref="J13:J24">D13&amp;H13</f>
        <v>N.Tanner1959</v>
      </c>
      <c r="K13" s="13" t="str">
        <f>IF(COUNTIF(NSR!AD$40:AD$90,"*"&amp;G13&amp;"*")&gt;0,"○",IF(COUNTIF(NSR!AE$40:AE$90,"*"&amp;SUBSTITUTE(D13," et al.",)&amp;"*"&amp;H13)&gt;0,"△","×"))</f>
        <v>×</v>
      </c>
    </row>
    <row r="14" spans="1:11" ht="12.75">
      <c r="A14" s="14" t="s">
        <v>539</v>
      </c>
      <c r="B14" s="19">
        <v>2</v>
      </c>
      <c r="C14" s="15" t="s">
        <v>543</v>
      </c>
      <c r="D14" s="15" t="s">
        <v>541</v>
      </c>
      <c r="E14" s="20">
        <v>620000</v>
      </c>
      <c r="F14" s="20">
        <v>620000</v>
      </c>
      <c r="G14" s="15" t="s">
        <v>542</v>
      </c>
      <c r="H14" s="19">
        <v>1959</v>
      </c>
      <c r="I14" s="21"/>
      <c r="J14" t="str">
        <f t="shared" si="1"/>
        <v>N.Tanner1959</v>
      </c>
      <c r="K14" s="13" t="str">
        <f>IF(COUNTIF(NSR!AD$40:AD$90,"*"&amp;G14&amp;"*")&gt;0,"○",IF(COUNTIF(NSR!AE$40:AE$90,"*"&amp;SUBSTITUTE(D14," et al.",)&amp;"*"&amp;H14)&gt;0,"△","×"))</f>
        <v>×</v>
      </c>
    </row>
    <row r="15" spans="1:11" ht="12.75">
      <c r="A15" s="14" t="s">
        <v>544</v>
      </c>
      <c r="B15" s="19"/>
      <c r="C15" s="15" t="s">
        <v>543</v>
      </c>
      <c r="D15" s="15" t="s">
        <v>541</v>
      </c>
      <c r="E15" s="20">
        <v>250000</v>
      </c>
      <c r="F15" s="20">
        <v>490000</v>
      </c>
      <c r="G15" s="15" t="s">
        <v>542</v>
      </c>
      <c r="H15" s="19">
        <v>1959</v>
      </c>
      <c r="I15" s="21"/>
      <c r="J15" t="str">
        <f t="shared" si="1"/>
        <v>N.Tanner1959</v>
      </c>
      <c r="K15" s="13" t="str">
        <f>IF(COUNTIF(NSR!AD$40:AD$90,"*"&amp;G15&amp;"*")&gt;0,"○",IF(COUNTIF(NSR!AE$40:AE$90,"*"&amp;SUBSTITUTE(D15," et al.",)&amp;"*"&amp;H15)&gt;0,"△","×"))</f>
        <v>×</v>
      </c>
    </row>
    <row r="16" spans="1:11" ht="12.75">
      <c r="A16" s="14" t="s">
        <v>545</v>
      </c>
      <c r="B16" s="19"/>
      <c r="C16" s="15" t="s">
        <v>543</v>
      </c>
      <c r="D16" s="15" t="s">
        <v>1868</v>
      </c>
      <c r="E16" s="20">
        <v>280000</v>
      </c>
      <c r="F16" s="20">
        <v>2800000</v>
      </c>
      <c r="G16" s="15" t="s">
        <v>546</v>
      </c>
      <c r="H16" s="19">
        <v>1973</v>
      </c>
      <c r="I16" s="21"/>
      <c r="J16" t="str">
        <f t="shared" si="1"/>
        <v>C.Rolfs1973</v>
      </c>
      <c r="K16" s="13" t="str">
        <f>IF(COUNTIF(NSR!AD$40:AD$90,"*"&amp;G16&amp;"*")&gt;0,"○",IF(COUNTIF(NSR!AE$40:AE$90,"*"&amp;SUBSTITUTE(D16," et al.",)&amp;"*"&amp;H16)&gt;0,"△","×"))</f>
        <v>○</v>
      </c>
    </row>
    <row r="17" spans="1:11" ht="12.75">
      <c r="A17" s="14" t="s">
        <v>547</v>
      </c>
      <c r="B17" s="19"/>
      <c r="C17" s="15" t="s">
        <v>548</v>
      </c>
      <c r="D17" s="15" t="s">
        <v>549</v>
      </c>
      <c r="E17" s="20">
        <v>800000</v>
      </c>
      <c r="F17" s="20">
        <v>2400000</v>
      </c>
      <c r="G17" s="15" t="s">
        <v>550</v>
      </c>
      <c r="H17" s="19">
        <v>1975</v>
      </c>
      <c r="I17" s="21"/>
      <c r="J17" t="str">
        <f t="shared" si="1"/>
        <v>H.C.Chow et al.1975</v>
      </c>
      <c r="K17" s="13" t="str">
        <f>IF(COUNTIF(NSR!AD$40:AD$90,"*"&amp;G17&amp;"*")&gt;0,"○",IF(COUNTIF(NSR!AE$40:AE$90,"*"&amp;SUBSTITUTE(D17," et al.",)&amp;"*"&amp;H17)&gt;0,"△","×"))</f>
        <v>○</v>
      </c>
    </row>
    <row r="18" spans="1:11" ht="12.75">
      <c r="A18" s="14" t="s">
        <v>551</v>
      </c>
      <c r="B18" s="19"/>
      <c r="C18" s="15" t="s">
        <v>540</v>
      </c>
      <c r="D18" s="15" t="s">
        <v>552</v>
      </c>
      <c r="E18" s="20">
        <v>1400000</v>
      </c>
      <c r="F18" s="20">
        <v>1400000</v>
      </c>
      <c r="G18" s="15" t="s">
        <v>553</v>
      </c>
      <c r="H18" s="19">
        <v>1954</v>
      </c>
      <c r="I18" s="21"/>
      <c r="J18" t="str">
        <f t="shared" si="1"/>
        <v>J.B.Warren et al.1954</v>
      </c>
      <c r="K18" s="13" t="str">
        <f>IF(COUNTIF(NSR!AD$40:AD$90,"*"&amp;G18&amp;"*")&gt;0,"○",IF(COUNTIF(NSR!AE$40:AE$90,"*"&amp;SUBSTITUTE(D18," et al.",)&amp;"*"&amp;H18)&gt;0,"△","×"))</f>
        <v>×</v>
      </c>
    </row>
    <row r="19" spans="1:11" ht="12.75">
      <c r="A19" s="14" t="s">
        <v>554</v>
      </c>
      <c r="B19" s="19"/>
      <c r="C19" s="15" t="s">
        <v>540</v>
      </c>
      <c r="D19" s="15" t="s">
        <v>555</v>
      </c>
      <c r="E19" s="20">
        <v>130</v>
      </c>
      <c r="F19" s="20">
        <v>160</v>
      </c>
      <c r="G19" s="15" t="s">
        <v>556</v>
      </c>
      <c r="H19" s="19">
        <v>1958</v>
      </c>
      <c r="I19" s="21"/>
      <c r="J19" t="str">
        <f t="shared" si="1"/>
        <v>R.E.Hester et al.1958</v>
      </c>
      <c r="K19" s="13" t="str">
        <f>IF(COUNTIF(NSR!AD$40:AD$90,"*"&amp;G19&amp;"*")&gt;0,"○",IF(COUNTIF(NSR!AE$40:AE$90,"*"&amp;SUBSTITUTE(D19," et al.",)&amp;"*"&amp;H19)&gt;0,"△","×"))</f>
        <v>×</v>
      </c>
    </row>
    <row r="20" spans="1:11" ht="12.75">
      <c r="A20" s="14" t="s">
        <v>557</v>
      </c>
      <c r="B20" s="19"/>
      <c r="C20" s="15" t="s">
        <v>543</v>
      </c>
      <c r="D20" s="15" t="s">
        <v>555</v>
      </c>
      <c r="E20" s="20">
        <v>130000</v>
      </c>
      <c r="F20" s="20">
        <v>160000</v>
      </c>
      <c r="G20" s="15" t="s">
        <v>556</v>
      </c>
      <c r="H20" s="19">
        <v>1958</v>
      </c>
      <c r="I20" s="21"/>
      <c r="J20" t="str">
        <f t="shared" si="1"/>
        <v>R.E.Hester et al.1958</v>
      </c>
      <c r="K20" s="13" t="str">
        <f>IF(COUNTIF(NSR!AD$40:AD$90,"*"&amp;G20&amp;"*")&gt;0,"○",IF(COUNTIF(NSR!AE$40:AE$90,"*"&amp;SUBSTITUTE(D20," et al.",)&amp;"*"&amp;H20)&gt;0,"△","×"))</f>
        <v>×</v>
      </c>
    </row>
    <row r="21" spans="1:11" ht="12.75">
      <c r="A21" s="14" t="s">
        <v>558</v>
      </c>
      <c r="B21" s="19"/>
      <c r="C21" s="15" t="s">
        <v>548</v>
      </c>
      <c r="D21" s="15" t="s">
        <v>559</v>
      </c>
      <c r="E21" s="20">
        <v>21000000</v>
      </c>
      <c r="F21" s="20">
        <v>45000000</v>
      </c>
      <c r="G21" s="15" t="s">
        <v>560</v>
      </c>
      <c r="H21" s="19">
        <v>1988</v>
      </c>
      <c r="I21" s="21"/>
      <c r="J21" t="str">
        <f t="shared" si="1"/>
        <v>P.Corvisiero et al.1988</v>
      </c>
      <c r="K21" s="13" t="str">
        <f>IF(COUNTIF(NSR!AD$40:AD$90,"*"&amp;G21&amp;"*")&gt;0,"○",IF(COUNTIF(NSR!AE$40:AE$90,"*"&amp;SUBSTITUTE(D21," et al.",)&amp;"*"&amp;H21)&gt;0,"△","×"))</f>
        <v>○</v>
      </c>
    </row>
    <row r="22" spans="1:11" ht="12.75">
      <c r="A22" s="14" t="s">
        <v>561</v>
      </c>
      <c r="B22" s="19"/>
      <c r="C22" s="15" t="s">
        <v>548</v>
      </c>
      <c r="D22" s="15" t="s">
        <v>559</v>
      </c>
      <c r="E22" s="20">
        <v>21000000</v>
      </c>
      <c r="F22" s="20">
        <v>44000000</v>
      </c>
      <c r="G22" s="15" t="s">
        <v>560</v>
      </c>
      <c r="H22" s="19">
        <v>1988</v>
      </c>
      <c r="I22" s="21"/>
      <c r="J22" t="str">
        <f t="shared" si="1"/>
        <v>P.Corvisiero et al.1988</v>
      </c>
      <c r="K22" s="13" t="str">
        <f>IF(COUNTIF(NSR!AD$40:AD$90,"*"&amp;G22&amp;"*")&gt;0,"○",IF(COUNTIF(NSR!AE$40:AE$90,"*"&amp;SUBSTITUTE(D22," et al.",)&amp;"*"&amp;H22)&gt;0,"△","×"))</f>
        <v>○</v>
      </c>
    </row>
    <row r="23" spans="1:11" ht="12.75">
      <c r="A23" s="14" t="s">
        <v>562</v>
      </c>
      <c r="B23" s="19"/>
      <c r="C23" s="15" t="s">
        <v>563</v>
      </c>
      <c r="D23" s="15" t="s">
        <v>564</v>
      </c>
      <c r="E23" s="20">
        <v>260000</v>
      </c>
      <c r="F23" s="20">
        <v>580000</v>
      </c>
      <c r="G23" s="15" t="s">
        <v>542</v>
      </c>
      <c r="H23" s="19">
        <v>1959</v>
      </c>
      <c r="I23" s="21"/>
      <c r="J23" t="str">
        <f t="shared" si="1"/>
        <v>Neil Tanner1959</v>
      </c>
      <c r="K23" s="13" t="str">
        <f>IF(COUNTIF(NSR!AD$40:AD$90,"*"&amp;G23&amp;"*")&gt;0,"○",IF(COUNTIF(NSR!AE$40:AE$90,"*"&amp;SUBSTITUTE(D23," et al.",)&amp;"*"&amp;H23)&gt;0,"△","×"))</f>
        <v>×</v>
      </c>
    </row>
    <row r="24" spans="1:11" ht="12.75">
      <c r="A24" s="14" t="s">
        <v>565</v>
      </c>
      <c r="B24" s="19"/>
      <c r="C24" s="15" t="s">
        <v>566</v>
      </c>
      <c r="D24" s="15" t="s">
        <v>1868</v>
      </c>
      <c r="E24" s="20">
        <v>240000</v>
      </c>
      <c r="F24" s="20">
        <v>3000000</v>
      </c>
      <c r="G24" s="15" t="s">
        <v>546</v>
      </c>
      <c r="H24" s="19">
        <v>1973</v>
      </c>
      <c r="I24" s="21"/>
      <c r="J24" t="str">
        <f t="shared" si="1"/>
        <v>C.Rolfs1973</v>
      </c>
      <c r="K24" s="13" t="str">
        <f>IF(COUNTIF(NSR!AD$40:AD$90,"*"&amp;G24&amp;"*")&gt;0,"○",IF(COUNTIF(NSR!AE$40:AE$90,"*"&amp;SUBSTITUTE(D24," et al.",)&amp;"*"&amp;H24)&gt;0,"△","×"))</f>
        <v>○</v>
      </c>
    </row>
    <row r="25" spans="1:9" ht="12">
      <c r="A25" s="14"/>
      <c r="B25" s="15"/>
      <c r="C25" s="15"/>
      <c r="D25" s="15"/>
      <c r="E25" s="16"/>
      <c r="F25" s="16"/>
      <c r="G25" s="15"/>
      <c r="H25" s="15"/>
      <c r="I25" s="17"/>
    </row>
    <row r="26" spans="1:11" ht="12.75">
      <c r="A26" s="14" t="s">
        <v>567</v>
      </c>
      <c r="B26" s="19"/>
      <c r="C26" s="15" t="s">
        <v>568</v>
      </c>
      <c r="D26" s="15" t="s">
        <v>569</v>
      </c>
      <c r="E26" s="20">
        <v>6700000</v>
      </c>
      <c r="F26" s="20">
        <v>9300000</v>
      </c>
      <c r="G26" s="15" t="s">
        <v>570</v>
      </c>
      <c r="H26" s="19">
        <v>1977</v>
      </c>
      <c r="I26" s="21"/>
      <c r="J26" t="str">
        <f aca="true" t="shared" si="2" ref="J26:J40">D26&amp;H26</f>
        <v>W.Gruhle et al.1977</v>
      </c>
      <c r="K26" s="13" t="str">
        <f>IF(COUNTIF(NSR!AD$92:AD$121,"*"&amp;G26&amp;"*")&gt;0,"○",IF(COUNTIF(NSR!AE$92:AE$121,"*"&amp;SUBSTITUTE(D26," et al.",)&amp;"*"&amp;H26)&gt;0,"△","×"))</f>
        <v>○</v>
      </c>
    </row>
    <row r="27" spans="1:11" ht="12.75">
      <c r="A27" s="14" t="s">
        <v>571</v>
      </c>
      <c r="B27" s="19"/>
      <c r="C27" s="15" t="s">
        <v>572</v>
      </c>
      <c r="D27" s="15" t="s">
        <v>573</v>
      </c>
      <c r="E27" s="20">
        <v>6700000</v>
      </c>
      <c r="F27" s="20">
        <v>16000000</v>
      </c>
      <c r="G27" s="15" t="s">
        <v>574</v>
      </c>
      <c r="H27" s="19">
        <v>1986</v>
      </c>
      <c r="I27" s="21"/>
      <c r="J27" t="str">
        <f t="shared" si="2"/>
        <v>M.Sajjad et al.1986</v>
      </c>
      <c r="K27" s="13" t="str">
        <f>IF(COUNTIF(NSR!AD$92:AD$121,"*"&amp;G27&amp;"*")&gt;0,"○",IF(COUNTIF(NSR!AE$92:AE$121,"*"&amp;SUBSTITUTE(D27," et al.",)&amp;"*"&amp;H27)&gt;0,"△","×"))</f>
        <v>○</v>
      </c>
    </row>
    <row r="28" spans="1:11" ht="12.75">
      <c r="A28" s="14" t="s">
        <v>575</v>
      </c>
      <c r="B28" s="19"/>
      <c r="C28" s="15" t="s">
        <v>572</v>
      </c>
      <c r="D28" s="15" t="s">
        <v>576</v>
      </c>
      <c r="E28" s="20">
        <v>12000000</v>
      </c>
      <c r="F28" s="20">
        <v>18000000</v>
      </c>
      <c r="G28" s="15" t="s">
        <v>577</v>
      </c>
      <c r="H28" s="19">
        <v>1961</v>
      </c>
      <c r="I28" s="21"/>
      <c r="J28" t="str">
        <f t="shared" si="2"/>
        <v>H.A.Hill et al.1961</v>
      </c>
      <c r="K28" s="13" t="str">
        <f>IF(COUNTIF(NSR!AD$92:AD$121,"*"&amp;G28&amp;"*")&gt;0,"○",IF(COUNTIF(NSR!AE$92:AE$121,"*"&amp;SUBSTITUTE(D28," et al.",)&amp;"*"&amp;H28)&gt;0,"△","×"))</f>
        <v>×</v>
      </c>
    </row>
    <row r="29" spans="1:11" ht="12.75">
      <c r="A29" s="14" t="s">
        <v>578</v>
      </c>
      <c r="B29" s="19"/>
      <c r="C29" s="15" t="s">
        <v>579</v>
      </c>
      <c r="D29" s="15" t="s">
        <v>580</v>
      </c>
      <c r="E29" s="20">
        <v>13000000</v>
      </c>
      <c r="F29" s="20">
        <v>13000000</v>
      </c>
      <c r="G29" s="15" t="s">
        <v>581</v>
      </c>
      <c r="H29" s="19">
        <v>1967</v>
      </c>
      <c r="I29" s="21"/>
      <c r="J29" t="str">
        <f t="shared" si="2"/>
        <v>R.Chapman et al.1967</v>
      </c>
      <c r="K29" s="13" t="str">
        <f>IF(COUNTIF(NSR!AD$92:AD$121,"*"&amp;G29&amp;"*")&gt;0,"○",IF(COUNTIF(NSR!AE$92:AE$121,"*"&amp;SUBSTITUTE(D29," et al.",)&amp;"*"&amp;H29)&gt;0,"△","×"))</f>
        <v>×</v>
      </c>
    </row>
    <row r="30" spans="1:11" ht="12.75">
      <c r="A30" s="14" t="s">
        <v>582</v>
      </c>
      <c r="B30" s="19"/>
      <c r="C30" s="15" t="s">
        <v>572</v>
      </c>
      <c r="D30" s="15" t="s">
        <v>580</v>
      </c>
      <c r="E30" s="20">
        <v>13000000</v>
      </c>
      <c r="F30" s="20">
        <v>13000000</v>
      </c>
      <c r="G30" s="15" t="s">
        <v>581</v>
      </c>
      <c r="H30" s="19">
        <v>1967</v>
      </c>
      <c r="I30" s="21"/>
      <c r="J30" t="str">
        <f t="shared" si="2"/>
        <v>R.Chapman et al.1967</v>
      </c>
      <c r="K30" s="13" t="str">
        <f>IF(COUNTIF(NSR!AD$92:AD$121,"*"&amp;G30&amp;"*")&gt;0,"○",IF(COUNTIF(NSR!AE$92:AE$121,"*"&amp;SUBSTITUTE(D30," et al.",)&amp;"*"&amp;H30)&gt;0,"△","×"))</f>
        <v>×</v>
      </c>
    </row>
    <row r="31" spans="1:11" ht="12.75">
      <c r="A31" s="14" t="s">
        <v>583</v>
      </c>
      <c r="B31" s="19">
        <v>1</v>
      </c>
      <c r="C31" s="15" t="s">
        <v>584</v>
      </c>
      <c r="D31" s="15" t="s">
        <v>585</v>
      </c>
      <c r="E31" s="20">
        <v>5800000</v>
      </c>
      <c r="F31" s="20">
        <v>30000000</v>
      </c>
      <c r="G31" s="15" t="s">
        <v>586</v>
      </c>
      <c r="H31" s="19">
        <v>2003</v>
      </c>
      <c r="I31" s="21"/>
      <c r="J31" t="str">
        <f t="shared" si="2"/>
        <v>S.Takacs et al.2003</v>
      </c>
      <c r="K31" s="13" t="str">
        <f>IF(COUNTIF(NSR!AD$92:AD$121,"*"&amp;G31&amp;"*")&gt;0,"○",IF(COUNTIF(NSR!AE$92:AE$121,"*"&amp;SUBSTITUTE(D31," et al.",)&amp;"*"&amp;H31)&gt;0,"△","×"))</f>
        <v>△</v>
      </c>
    </row>
    <row r="32" spans="1:11" ht="12.75">
      <c r="A32" s="14" t="s">
        <v>587</v>
      </c>
      <c r="B32" s="19"/>
      <c r="C32" s="15" t="s">
        <v>588</v>
      </c>
      <c r="D32" s="15" t="s">
        <v>589</v>
      </c>
      <c r="E32" s="20">
        <v>18000000</v>
      </c>
      <c r="F32" s="20">
        <v>44000000</v>
      </c>
      <c r="G32" s="15" t="s">
        <v>590</v>
      </c>
      <c r="H32" s="19">
        <v>1971</v>
      </c>
      <c r="I32" s="21"/>
      <c r="J32" t="str">
        <f t="shared" si="2"/>
        <v>P.Guazzoni et al.1971</v>
      </c>
      <c r="K32" s="13" t="str">
        <f>IF(COUNTIF(NSR!AD$92:AD$121,"*"&amp;G32&amp;"*")&gt;0,"○",IF(COUNTIF(NSR!AE$92:AE$121,"*"&amp;SUBSTITUTE(D32," et al.",)&amp;"*"&amp;H32)&gt;0,"△","×"))</f>
        <v>○</v>
      </c>
    </row>
    <row r="33" spans="1:11" ht="12.75">
      <c r="A33" s="14" t="s">
        <v>591</v>
      </c>
      <c r="B33" s="19"/>
      <c r="C33" s="15" t="s">
        <v>588</v>
      </c>
      <c r="D33" s="15" t="s">
        <v>589</v>
      </c>
      <c r="E33" s="20">
        <v>19000000</v>
      </c>
      <c r="F33" s="20">
        <v>39000000</v>
      </c>
      <c r="G33" s="15" t="s">
        <v>590</v>
      </c>
      <c r="H33" s="19">
        <v>1971</v>
      </c>
      <c r="I33" s="21"/>
      <c r="J33" t="str">
        <f t="shared" si="2"/>
        <v>P.Guazzoni et al.1971</v>
      </c>
      <c r="K33" s="13" t="str">
        <f>IF(COUNTIF(NSR!AD$92:AD$121,"*"&amp;G33&amp;"*")&gt;0,"○",IF(COUNTIF(NSR!AE$92:AE$121,"*"&amp;SUBSTITUTE(D33," et al.",)&amp;"*"&amp;H33)&gt;0,"△","×"))</f>
        <v>○</v>
      </c>
    </row>
    <row r="34" spans="1:11" ht="12.75">
      <c r="A34" s="14" t="s">
        <v>592</v>
      </c>
      <c r="B34" s="19"/>
      <c r="C34" s="15" t="s">
        <v>588</v>
      </c>
      <c r="D34" s="15" t="s">
        <v>589</v>
      </c>
      <c r="E34" s="20">
        <v>18000000</v>
      </c>
      <c r="F34" s="20">
        <v>42000000</v>
      </c>
      <c r="G34" s="15" t="s">
        <v>590</v>
      </c>
      <c r="H34" s="19">
        <v>1971</v>
      </c>
      <c r="I34" s="21"/>
      <c r="J34" t="str">
        <f t="shared" si="2"/>
        <v>P.Guazzoni et al.1971</v>
      </c>
      <c r="K34" s="13" t="str">
        <f>IF(COUNTIF(NSR!AD$92:AD$121,"*"&amp;G34&amp;"*")&gt;0,"○",IF(COUNTIF(NSR!AE$92:AE$121,"*"&amp;SUBSTITUTE(D34," et al.",)&amp;"*"&amp;H34)&gt;0,"△","×"))</f>
        <v>○</v>
      </c>
    </row>
    <row r="35" spans="1:11" ht="12.75">
      <c r="A35" s="14" t="s">
        <v>593</v>
      </c>
      <c r="B35" s="19"/>
      <c r="C35" s="15" t="s">
        <v>588</v>
      </c>
      <c r="D35" s="15" t="s">
        <v>589</v>
      </c>
      <c r="E35" s="20">
        <v>20000000</v>
      </c>
      <c r="F35" s="20">
        <v>41000000</v>
      </c>
      <c r="G35" s="15" t="s">
        <v>590</v>
      </c>
      <c r="H35" s="19">
        <v>1971</v>
      </c>
      <c r="I35" s="21"/>
      <c r="J35" t="str">
        <f t="shared" si="2"/>
        <v>P.Guazzoni et al.1971</v>
      </c>
      <c r="K35" s="13" t="str">
        <f>IF(COUNTIF(NSR!AD$92:AD$121,"*"&amp;G35&amp;"*")&gt;0,"○",IF(COUNTIF(NSR!AE$92:AE$121,"*"&amp;SUBSTITUTE(D35," et al.",)&amp;"*"&amp;H35)&gt;0,"△","×"))</f>
        <v>○</v>
      </c>
    </row>
    <row r="36" spans="1:11" ht="12.75">
      <c r="A36" s="14" t="s">
        <v>594</v>
      </c>
      <c r="B36" s="19"/>
      <c r="C36" s="15" t="s">
        <v>568</v>
      </c>
      <c r="D36" s="15" t="s">
        <v>595</v>
      </c>
      <c r="E36" s="20">
        <v>16000000</v>
      </c>
      <c r="F36" s="20">
        <v>28000000</v>
      </c>
      <c r="G36" s="15" t="s">
        <v>596</v>
      </c>
      <c r="H36" s="19">
        <v>1989</v>
      </c>
      <c r="I36" s="21"/>
      <c r="J36" t="str">
        <f t="shared" si="2"/>
        <v>S.W.Kitwanga et al.1989</v>
      </c>
      <c r="K36" s="13" t="str">
        <f>IF(COUNTIF(NSR!AD$92:AD$121,"*"&amp;G36&amp;"*")&gt;0,"○",IF(COUNTIF(NSR!AE$92:AE$121,"*"&amp;SUBSTITUTE(D36," et al.",)&amp;"*"&amp;H36)&gt;0,"△","×"))</f>
        <v>×</v>
      </c>
    </row>
    <row r="37" spans="1:11" ht="12.75">
      <c r="A37" s="14" t="s">
        <v>597</v>
      </c>
      <c r="B37" s="19"/>
      <c r="C37" s="15" t="s">
        <v>598</v>
      </c>
      <c r="D37" s="15" t="s">
        <v>576</v>
      </c>
      <c r="E37" s="20">
        <v>12000000</v>
      </c>
      <c r="F37" s="20">
        <v>18000000</v>
      </c>
      <c r="G37" s="15" t="s">
        <v>577</v>
      </c>
      <c r="H37" s="19">
        <v>1961</v>
      </c>
      <c r="I37" s="21"/>
      <c r="J37" t="str">
        <f t="shared" si="2"/>
        <v>H.A.Hill et al.1961</v>
      </c>
      <c r="K37" s="13" t="str">
        <f>IF(COUNTIF(NSR!AD$92:AD$121,"*"&amp;G37&amp;"*")&gt;0,"○",IF(COUNTIF(NSR!AE$92:AE$121,"*"&amp;SUBSTITUTE(D37," et al.",)&amp;"*"&amp;H37)&gt;0,"△","×"))</f>
        <v>×</v>
      </c>
    </row>
    <row r="38" spans="1:11" ht="12.75">
      <c r="A38" s="14" t="s">
        <v>599</v>
      </c>
      <c r="B38" s="19"/>
      <c r="C38" s="15" t="s">
        <v>572</v>
      </c>
      <c r="D38" s="15" t="s">
        <v>600</v>
      </c>
      <c r="E38" s="20">
        <v>9700000</v>
      </c>
      <c r="F38" s="20">
        <v>15000000</v>
      </c>
      <c r="G38" s="15" t="s">
        <v>601</v>
      </c>
      <c r="H38" s="19">
        <v>1960</v>
      </c>
      <c r="I38" s="21"/>
      <c r="J38" t="str">
        <f t="shared" si="2"/>
        <v>M.Furukawa et al.1960</v>
      </c>
      <c r="K38" s="13" t="str">
        <f>IF(COUNTIF(NSR!AD$92:AD$121,"*"&amp;G38&amp;"*")&gt;0,"○",IF(COUNTIF(NSR!AE$92:AE$121,"*"&amp;SUBSTITUTE(D38," et al.",)&amp;"*"&amp;H38)&gt;0,"△","×"))</f>
        <v>×</v>
      </c>
    </row>
    <row r="39" spans="1:11" ht="12.75">
      <c r="A39" s="14" t="s">
        <v>602</v>
      </c>
      <c r="B39" s="19"/>
      <c r="C39" s="15" t="s">
        <v>572</v>
      </c>
      <c r="D39" s="15" t="s">
        <v>603</v>
      </c>
      <c r="E39" s="20">
        <v>6200000</v>
      </c>
      <c r="F39" s="20">
        <v>16000000</v>
      </c>
      <c r="G39" s="15" t="s">
        <v>604</v>
      </c>
      <c r="H39" s="19">
        <v>1958</v>
      </c>
      <c r="I39" s="21"/>
      <c r="J39" t="str">
        <f t="shared" si="2"/>
        <v>A.B.Whitehead et al.1958</v>
      </c>
      <c r="K39" s="13" t="str">
        <f>IF(COUNTIF(NSR!AD$92:AD$121,"*"&amp;G39&amp;"*")&gt;0,"○",IF(COUNTIF(NSR!AE$92:AE$121,"*"&amp;SUBSTITUTE(D39," et al.",)&amp;"*"&amp;H39)&gt;0,"△","×"))</f>
        <v>×</v>
      </c>
    </row>
    <row r="40" spans="1:11" ht="12.75">
      <c r="A40" s="14" t="s">
        <v>605</v>
      </c>
      <c r="B40" s="19"/>
      <c r="C40" s="15" t="s">
        <v>572</v>
      </c>
      <c r="D40" s="15" t="s">
        <v>606</v>
      </c>
      <c r="E40" s="20">
        <v>6500000</v>
      </c>
      <c r="F40" s="20">
        <v>7700000</v>
      </c>
      <c r="G40" s="15" t="s">
        <v>607</v>
      </c>
      <c r="H40" s="19">
        <v>1973</v>
      </c>
      <c r="I40" s="21"/>
      <c r="J40" t="str">
        <f t="shared" si="2"/>
        <v>R.H.Mccamis et al.1973</v>
      </c>
      <c r="K40" s="13" t="str">
        <f>IF(COUNTIF(NSR!AD$92:AD$121,"*"&amp;G40&amp;"*")&gt;0,"○",IF(COUNTIF(NSR!AE$92:AE$121,"*"&amp;SUBSTITUTE(D40," et al.",)&amp;"*"&amp;H40)&gt;0,"△","×"))</f>
        <v>○</v>
      </c>
    </row>
    <row r="41" spans="1:9" ht="12">
      <c r="A41" s="14"/>
      <c r="B41" s="15"/>
      <c r="C41" s="15"/>
      <c r="D41" s="15"/>
      <c r="E41" s="16"/>
      <c r="F41" s="16"/>
      <c r="G41" s="15"/>
      <c r="H41" s="15"/>
      <c r="I41" s="17"/>
    </row>
    <row r="42" spans="1:11" ht="12.75">
      <c r="A42" s="14" t="s">
        <v>608</v>
      </c>
      <c r="B42" s="19"/>
      <c r="C42" s="15" t="s">
        <v>609</v>
      </c>
      <c r="D42" s="15" t="s">
        <v>610</v>
      </c>
      <c r="E42" s="20">
        <v>1100000</v>
      </c>
      <c r="F42" s="20">
        <v>3100000</v>
      </c>
      <c r="G42" s="15" t="s">
        <v>611</v>
      </c>
      <c r="H42" s="19">
        <v>1997</v>
      </c>
      <c r="I42" s="21"/>
      <c r="J42" t="str">
        <f>D42&amp;H42</f>
        <v>R.Kunz et al.1997</v>
      </c>
      <c r="K42" s="13" t="str">
        <f>IF(COUNTIF(NSR!AD$123:AD$164,"*"&amp;G42&amp;"*")&gt;0,"○",IF(COUNTIF(NSR!AE$123:AE$164,"*"&amp;SUBSTITUTE(D42," et al.",)&amp;"*"&amp;H42)&gt;0,"△","×"))</f>
        <v>×</v>
      </c>
    </row>
    <row r="43" spans="1:11" ht="12.75">
      <c r="A43" s="14" t="s">
        <v>612</v>
      </c>
      <c r="B43" s="19"/>
      <c r="C43" s="15" t="s">
        <v>613</v>
      </c>
      <c r="D43" s="15" t="s">
        <v>614</v>
      </c>
      <c r="E43" s="20">
        <v>1600000</v>
      </c>
      <c r="F43" s="20">
        <v>2400000</v>
      </c>
      <c r="G43" s="15" t="s">
        <v>615</v>
      </c>
      <c r="H43" s="19">
        <v>1987</v>
      </c>
      <c r="I43" s="21"/>
      <c r="J43" t="str">
        <f>D43&amp;H43</f>
        <v>K.H.Hahn et al.1987</v>
      </c>
      <c r="K43" s="13" t="str">
        <f>IF(COUNTIF(NSR!AD$123:AD$164,"*"&amp;G43&amp;"*")&gt;0,"○",IF(COUNTIF(NSR!AE$123:AE$164,"*"&amp;SUBSTITUTE(D43," et al.",)&amp;"*"&amp;H43)&gt;0,"△","×"))</f>
        <v>○</v>
      </c>
    </row>
    <row r="44" spans="1:11" ht="12.75">
      <c r="A44" s="14" t="s">
        <v>616</v>
      </c>
      <c r="B44" s="19"/>
      <c r="C44" s="15" t="s">
        <v>617</v>
      </c>
      <c r="D44" s="15" t="s">
        <v>614</v>
      </c>
      <c r="E44" s="20">
        <v>1700000</v>
      </c>
      <c r="F44" s="20">
        <v>2400000</v>
      </c>
      <c r="G44" s="15" t="s">
        <v>615</v>
      </c>
      <c r="H44" s="19">
        <v>1987</v>
      </c>
      <c r="I44" s="21"/>
      <c r="J44" t="str">
        <f>D44&amp;H44</f>
        <v>K.H.Hahn et al.1987</v>
      </c>
      <c r="K44" s="13" t="str">
        <f>IF(COUNTIF(NSR!AD$123:AD$164,"*"&amp;G44&amp;"*")&gt;0,"○",IF(COUNTIF(NSR!AE$123:AE$164,"*"&amp;SUBSTITUTE(D44," et al.",)&amp;"*"&amp;H44)&gt;0,"△","×"))</f>
        <v>○</v>
      </c>
    </row>
    <row r="45" spans="1:11" ht="12.75">
      <c r="A45" s="14" t="s">
        <v>618</v>
      </c>
      <c r="B45" s="19"/>
      <c r="C45" s="15" t="s">
        <v>619</v>
      </c>
      <c r="D45" s="15" t="s">
        <v>620</v>
      </c>
      <c r="E45" s="20">
        <v>0</v>
      </c>
      <c r="F45" s="20">
        <v>0</v>
      </c>
      <c r="G45" s="15" t="s">
        <v>621</v>
      </c>
      <c r="H45" s="19">
        <v>2003</v>
      </c>
      <c r="I45" s="21"/>
      <c r="J45" t="str">
        <f>D45&amp;H45</f>
        <v>S.Dababneh et al.2003</v>
      </c>
      <c r="K45" s="13" t="str">
        <f>IF(COUNTIF(NSR!AD$123:AD$164,"*"&amp;G45&amp;"*")&gt;0,"○",IF(COUNTIF(NSR!AE$123:AE$164,"*"&amp;SUBSTITUTE(D45," et al.",)&amp;"*"&amp;H45)&gt;0,"△","×"))</f>
        <v>×</v>
      </c>
    </row>
    <row r="46" spans="1:9" ht="12">
      <c r="A46" s="14"/>
      <c r="B46" s="15"/>
      <c r="C46" s="15"/>
      <c r="D46" s="15"/>
      <c r="E46" s="16"/>
      <c r="F46" s="16"/>
      <c r="G46" s="15"/>
      <c r="H46" s="15"/>
      <c r="I46" s="17"/>
    </row>
    <row r="47" spans="1:11" ht="12.75">
      <c r="A47" s="14" t="s">
        <v>622</v>
      </c>
      <c r="B47" s="19"/>
      <c r="C47" s="15" t="s">
        <v>623</v>
      </c>
      <c r="D47" s="15" t="s">
        <v>1868</v>
      </c>
      <c r="E47" s="20">
        <v>1800000</v>
      </c>
      <c r="F47" s="20">
        <v>1800000</v>
      </c>
      <c r="G47" s="15" t="s">
        <v>546</v>
      </c>
      <c r="H47" s="19">
        <v>1973</v>
      </c>
      <c r="I47" s="21"/>
      <c r="J47" t="str">
        <f aca="true" t="shared" si="3" ref="J47:J54">D47&amp;H47</f>
        <v>C.Rolfs1973</v>
      </c>
      <c r="K47" s="13" t="str">
        <f>IF(COUNTIF(NSR!AD$176:AD$201,"*"&amp;G47&amp;"*")&gt;0,"○",IF(COUNTIF(NSR!AE$176:AE$201,"*"&amp;SUBSTITUTE(D47," et al.",)&amp;"*"&amp;H47)&gt;0,"△","×"))</f>
        <v>△</v>
      </c>
    </row>
    <row r="48" spans="1:11" ht="12.75">
      <c r="A48" s="14" t="s">
        <v>624</v>
      </c>
      <c r="B48" s="19"/>
      <c r="C48" s="15" t="s">
        <v>625</v>
      </c>
      <c r="D48" s="15" t="s">
        <v>1868</v>
      </c>
      <c r="E48" s="20">
        <v>1600000</v>
      </c>
      <c r="F48" s="20">
        <v>1600000</v>
      </c>
      <c r="G48" s="15" t="s">
        <v>546</v>
      </c>
      <c r="H48" s="19">
        <v>1973</v>
      </c>
      <c r="I48" s="21"/>
      <c r="J48" t="str">
        <f t="shared" si="3"/>
        <v>C.Rolfs1973</v>
      </c>
      <c r="K48" s="13" t="str">
        <f>IF(COUNTIF(NSR!AD$176:AD$201,"*"&amp;G48&amp;"*")&gt;0,"○",IF(COUNTIF(NSR!AE$176:AE$201,"*"&amp;SUBSTITUTE(D48," et al.",)&amp;"*"&amp;H48)&gt;0,"△","×"))</f>
        <v>△</v>
      </c>
    </row>
    <row r="49" spans="1:11" ht="12.75">
      <c r="A49" s="14" t="s">
        <v>626</v>
      </c>
      <c r="B49" s="19"/>
      <c r="C49" s="15" t="s">
        <v>627</v>
      </c>
      <c r="D49" s="15" t="s">
        <v>1868</v>
      </c>
      <c r="E49" s="20">
        <v>300000</v>
      </c>
      <c r="F49" s="20">
        <v>1900000</v>
      </c>
      <c r="G49" s="15" t="s">
        <v>546</v>
      </c>
      <c r="H49" s="19">
        <v>1973</v>
      </c>
      <c r="I49" s="21"/>
      <c r="J49" t="str">
        <f t="shared" si="3"/>
        <v>C.Rolfs1973</v>
      </c>
      <c r="K49" s="13" t="str">
        <f>IF(COUNTIF(NSR!AD$176:AD$201,"*"&amp;G49&amp;"*")&gt;0,"○",IF(COUNTIF(NSR!AE$176:AE$201,"*"&amp;SUBSTITUTE(D49," et al.",)&amp;"*"&amp;H49)&gt;0,"△","×"))</f>
        <v>△</v>
      </c>
    </row>
    <row r="50" spans="1:11" ht="12.75">
      <c r="A50" s="14" t="s">
        <v>628</v>
      </c>
      <c r="B50" s="19"/>
      <c r="C50" s="15" t="s">
        <v>629</v>
      </c>
      <c r="D50" s="15" t="s">
        <v>630</v>
      </c>
      <c r="E50" s="20">
        <v>180000000</v>
      </c>
      <c r="F50" s="20">
        <v>530000000</v>
      </c>
      <c r="G50" s="15" t="s">
        <v>631</v>
      </c>
      <c r="H50" s="19">
        <v>2005</v>
      </c>
      <c r="I50" s="21"/>
      <c r="J50" t="str">
        <f t="shared" si="3"/>
        <v>C.Iliadis et al.2005</v>
      </c>
      <c r="K50" s="13" t="str">
        <f>IF(COUNTIF(NSR!AD$176:AD$201,"*"&amp;G50&amp;"*")&gt;0,"○",IF(COUNTIF(NSR!AE$176:AE$201,"*"&amp;SUBSTITUTE(D50," et al.",)&amp;"*"&amp;H50)&gt;0,"△","×"))</f>
        <v>○</v>
      </c>
    </row>
    <row r="51" spans="1:11" ht="12.75">
      <c r="A51" s="14" t="s">
        <v>632</v>
      </c>
      <c r="B51" s="19"/>
      <c r="C51" s="15" t="s">
        <v>633</v>
      </c>
      <c r="D51" s="15" t="s">
        <v>1868</v>
      </c>
      <c r="E51" s="20">
        <v>300000</v>
      </c>
      <c r="F51" s="20">
        <v>1900000</v>
      </c>
      <c r="G51" s="15" t="s">
        <v>546</v>
      </c>
      <c r="H51" s="19">
        <v>1973</v>
      </c>
      <c r="I51" s="21"/>
      <c r="J51" t="str">
        <f t="shared" si="3"/>
        <v>C.Rolfs1973</v>
      </c>
      <c r="K51" s="13" t="str">
        <f>IF(COUNTIF(NSR!AD$176:AD$201,"*"&amp;G51&amp;"*")&gt;0,"○",IF(COUNTIF(NSR!AE$176:AE$201,"*"&amp;SUBSTITUTE(D51," et al.",)&amp;"*"&amp;H51)&gt;0,"△","×"))</f>
        <v>△</v>
      </c>
    </row>
    <row r="52" spans="1:11" ht="12.75">
      <c r="A52" s="14" t="s">
        <v>634</v>
      </c>
      <c r="B52" s="19"/>
      <c r="C52" s="15" t="s">
        <v>635</v>
      </c>
      <c r="D52" s="15" t="s">
        <v>1868</v>
      </c>
      <c r="E52" s="20">
        <v>300000</v>
      </c>
      <c r="F52" s="20">
        <v>1900000</v>
      </c>
      <c r="G52" s="15" t="s">
        <v>546</v>
      </c>
      <c r="H52" s="19">
        <v>1973</v>
      </c>
      <c r="I52" s="21"/>
      <c r="J52" t="str">
        <f t="shared" si="3"/>
        <v>C.Rolfs1973</v>
      </c>
      <c r="K52" s="13" t="str">
        <f>IF(COUNTIF(NSR!AD$176:AD$201,"*"&amp;G52&amp;"*")&gt;0,"○",IF(COUNTIF(NSR!AE$176:AE$201,"*"&amp;SUBSTITUTE(D52," et al.",)&amp;"*"&amp;H52)&gt;0,"△","×"))</f>
        <v>△</v>
      </c>
    </row>
    <row r="53" spans="1:11" ht="12.75">
      <c r="A53" s="14" t="s">
        <v>636</v>
      </c>
      <c r="B53" s="19"/>
      <c r="C53" s="15" t="s">
        <v>633</v>
      </c>
      <c r="D53" s="15" t="s">
        <v>1868</v>
      </c>
      <c r="E53" s="20">
        <v>1600000</v>
      </c>
      <c r="F53" s="20">
        <v>1600000</v>
      </c>
      <c r="G53" s="15" t="s">
        <v>546</v>
      </c>
      <c r="H53" s="19">
        <v>1973</v>
      </c>
      <c r="I53" s="21"/>
      <c r="J53" t="str">
        <f t="shared" si="3"/>
        <v>C.Rolfs1973</v>
      </c>
      <c r="K53" s="13" t="str">
        <f>IF(COUNTIF(NSR!AD$176:AD$201,"*"&amp;G53&amp;"*")&gt;0,"○",IF(COUNTIF(NSR!AE$176:AE$201,"*"&amp;SUBSTITUTE(D53," et al.",)&amp;"*"&amp;H53)&gt;0,"△","×"))</f>
        <v>△</v>
      </c>
    </row>
    <row r="54" spans="1:11" ht="12.75">
      <c r="A54" s="14" t="s">
        <v>637</v>
      </c>
      <c r="B54" s="19"/>
      <c r="C54" s="15" t="s">
        <v>638</v>
      </c>
      <c r="D54" s="15" t="s">
        <v>639</v>
      </c>
      <c r="E54" s="20">
        <v>0</v>
      </c>
      <c r="F54" s="20">
        <v>0</v>
      </c>
      <c r="G54" s="15" t="s">
        <v>640</v>
      </c>
      <c r="H54" s="19">
        <v>2007</v>
      </c>
      <c r="I54" s="21"/>
      <c r="J54" t="str">
        <f t="shared" si="3"/>
        <v>A.Chafa et al.2007</v>
      </c>
      <c r="K54" s="13" t="str">
        <f>IF(COUNTIF(NSR!AD$176:AD$201,"*"&amp;G54&amp;"*")&gt;0,"○",IF(COUNTIF(NSR!AE$176:AE$201,"*"&amp;SUBSTITUTE(D54," et al.",)&amp;"*"&amp;H54)&gt;0,"△","×"))</f>
        <v>×</v>
      </c>
    </row>
    <row r="55" spans="1:9" ht="12">
      <c r="A55" s="14"/>
      <c r="B55" s="15"/>
      <c r="C55" s="15"/>
      <c r="D55" s="15"/>
      <c r="E55" s="16"/>
      <c r="F55" s="16"/>
      <c r="G55" s="15"/>
      <c r="H55" s="15"/>
      <c r="I55" s="17"/>
    </row>
    <row r="56" spans="1:11" ht="12.75">
      <c r="A56" s="14" t="s">
        <v>641</v>
      </c>
      <c r="B56" s="19"/>
      <c r="C56" s="15" t="s">
        <v>642</v>
      </c>
      <c r="D56" s="15" t="s">
        <v>639</v>
      </c>
      <c r="E56" s="20">
        <v>0</v>
      </c>
      <c r="F56" s="20">
        <v>0</v>
      </c>
      <c r="G56" s="15" t="s">
        <v>640</v>
      </c>
      <c r="H56" s="19">
        <v>2007</v>
      </c>
      <c r="I56" s="21"/>
      <c r="J56" t="str">
        <f>D56&amp;H56</f>
        <v>A.Chafa et al.2007</v>
      </c>
      <c r="K56" s="13" t="str">
        <f>IF(COUNTIF(NSR!AD$203:AD$218,"*"&amp;G56&amp;"*")&gt;0,"○",IF(COUNTIF(NSR!AE$203:AE$218,"*"&amp;SUBSTITUTE(D56," et al.",)&amp;"*"&amp;H56)&gt;0,"△","×"))</f>
        <v>×</v>
      </c>
    </row>
    <row r="57" spans="1:9" ht="12">
      <c r="A57" s="14"/>
      <c r="B57" s="15"/>
      <c r="C57" s="15"/>
      <c r="D57" s="15"/>
      <c r="E57" s="16"/>
      <c r="F57" s="16"/>
      <c r="G57" s="15"/>
      <c r="H57" s="15"/>
      <c r="I57" s="17"/>
    </row>
    <row r="58" spans="1:11" ht="12.75">
      <c r="A58" s="14" t="s">
        <v>643</v>
      </c>
      <c r="B58" s="19"/>
      <c r="C58" s="15" t="s">
        <v>644</v>
      </c>
      <c r="D58" s="15" t="s">
        <v>645</v>
      </c>
      <c r="E58" s="20">
        <v>0</v>
      </c>
      <c r="F58" s="20">
        <v>10000000</v>
      </c>
      <c r="G58" s="15" t="s">
        <v>646</v>
      </c>
      <c r="H58" s="19">
        <v>1983</v>
      </c>
      <c r="I58" s="21"/>
      <c r="J58" t="str">
        <f>D58&amp;H58</f>
        <v>V.A.Vukolov et al.1983</v>
      </c>
      <c r="K58" s="13" t="str">
        <f>IF(COUNTIF(NSR!AD$220:AD$237,"*"&amp;G58&amp;"*")&gt;0,"○",IF(COUNTIF(NSR!AE$220:AE$237,"*"&amp;SUBSTITUTE(D58," et al.",)&amp;"*"&amp;H58)&gt;0,"△","×"))</f>
        <v>×</v>
      </c>
    </row>
    <row r="59" spans="1:11" ht="12.75">
      <c r="A59" s="14" t="s">
        <v>647</v>
      </c>
      <c r="B59" s="19"/>
      <c r="C59" s="15" t="s">
        <v>648</v>
      </c>
      <c r="D59" s="15" t="s">
        <v>649</v>
      </c>
      <c r="E59" s="20">
        <v>4700000</v>
      </c>
      <c r="F59" s="20">
        <v>12000000</v>
      </c>
      <c r="G59" s="15" t="s">
        <v>650</v>
      </c>
      <c r="H59" s="19">
        <v>1967</v>
      </c>
      <c r="I59" s="21"/>
      <c r="J59" t="str">
        <f>D59&amp;H59</f>
        <v>L.F.Hansen et al.1967</v>
      </c>
      <c r="K59" s="13" t="str">
        <f>IF(COUNTIF(NSR!AD$220:AD$237,"*"&amp;G59&amp;"*")&gt;0,"○",IF(COUNTIF(NSR!AE$220:AE$237,"*"&amp;SUBSTITUTE(D59," et al.",)&amp;"*"&amp;H59)&gt;0,"△","×"))</f>
        <v>○</v>
      </c>
    </row>
    <row r="60" spans="1:9" ht="12">
      <c r="A60" s="14"/>
      <c r="B60" s="15"/>
      <c r="C60" s="15"/>
      <c r="D60" s="15"/>
      <c r="E60" s="16"/>
      <c r="F60" s="16"/>
      <c r="G60" s="15"/>
      <c r="H60" s="15"/>
      <c r="I60" s="17"/>
    </row>
    <row r="61" spans="1:11" ht="12.75">
      <c r="A61" s="18">
        <v>11445002</v>
      </c>
      <c r="B61" s="19"/>
      <c r="C61" s="15" t="s">
        <v>651</v>
      </c>
      <c r="D61" s="15" t="s">
        <v>652</v>
      </c>
      <c r="E61" s="20">
        <v>210000</v>
      </c>
      <c r="F61" s="20">
        <v>980000</v>
      </c>
      <c r="G61" s="15" t="s">
        <v>653</v>
      </c>
      <c r="H61" s="19">
        <v>1968</v>
      </c>
      <c r="I61" s="21"/>
      <c r="J61" t="str">
        <f aca="true" t="shared" si="4" ref="J61:J77">D61&amp;H61</f>
        <v>F.J.Vaughn et al.1968</v>
      </c>
      <c r="K61" s="13" t="str">
        <f>IF(COUNTIF(NSR!AD$239:AD$246,"*"&amp;G61&amp;"*")&gt;0,"○",IF(COUNTIF(NSR!AE$239:AE$246,"*"&amp;SUBSTITUTE(D61," et al.",)&amp;"*"&amp;H61)&gt;0,"△","×"))</f>
        <v>×</v>
      </c>
    </row>
    <row r="62" spans="1:11" ht="12.75">
      <c r="A62" s="18">
        <v>11447002</v>
      </c>
      <c r="B62" s="19"/>
      <c r="C62" s="15" t="s">
        <v>654</v>
      </c>
      <c r="D62" s="15" t="s">
        <v>655</v>
      </c>
      <c r="E62" s="20">
        <v>0.025</v>
      </c>
      <c r="F62" s="20">
        <v>0.025</v>
      </c>
      <c r="G62" s="15" t="s">
        <v>656</v>
      </c>
      <c r="H62" s="19">
        <v>1946</v>
      </c>
      <c r="I62" s="21"/>
      <c r="J62" t="str">
        <f t="shared" si="4"/>
        <v>L.Seren et al.1946</v>
      </c>
      <c r="K62" s="13" t="str">
        <f>IF(COUNTIF(NSR!AD$239:AD$246,"*"&amp;G62&amp;"*")&gt;0,"○",IF(COUNTIF(NSR!AE$239:AE$246,"*"&amp;SUBSTITUTE(D62," et al.",)&amp;"*"&amp;H62)&gt;0,"△","×"))</f>
        <v>×</v>
      </c>
    </row>
    <row r="63" spans="1:11" ht="12.75">
      <c r="A63" s="18">
        <v>22999003</v>
      </c>
      <c r="B63" s="19">
        <v>1</v>
      </c>
      <c r="C63" s="15" t="s">
        <v>657</v>
      </c>
      <c r="D63" s="15" t="s">
        <v>658</v>
      </c>
      <c r="E63" s="20">
        <v>0.025</v>
      </c>
      <c r="F63" s="20">
        <v>0.025</v>
      </c>
      <c r="G63" s="15" t="s">
        <v>659</v>
      </c>
      <c r="H63" s="19">
        <v>2007</v>
      </c>
      <c r="I63" s="21"/>
      <c r="J63" t="str">
        <f t="shared" si="4"/>
        <v>Y.Nagai et al.2007</v>
      </c>
      <c r="K63" s="13" t="str">
        <f>IF(COUNTIF(NSR!AD$239:AD$246,"*"&amp;G63&amp;"*")&gt;0,"○",IF(COUNTIF(NSR!AE$239:AE$246,"*"&amp;SUBSTITUTE(D63," et al.",)&amp;"*"&amp;H63)&gt;0,"△","×"))</f>
        <v>○</v>
      </c>
    </row>
    <row r="64" spans="1:11" ht="12.75">
      <c r="A64" s="18">
        <v>22999003</v>
      </c>
      <c r="B64" s="19">
        <v>2</v>
      </c>
      <c r="C64" s="15" t="s">
        <v>657</v>
      </c>
      <c r="D64" s="15" t="s">
        <v>658</v>
      </c>
      <c r="E64" s="20">
        <v>0.025</v>
      </c>
      <c r="F64" s="20">
        <v>0.025</v>
      </c>
      <c r="G64" s="15" t="s">
        <v>659</v>
      </c>
      <c r="H64" s="19">
        <v>2007</v>
      </c>
      <c r="I64" s="21"/>
      <c r="J64" t="str">
        <f t="shared" si="4"/>
        <v>Y.Nagai et al.2007</v>
      </c>
      <c r="K64" s="13" t="str">
        <f>IF(COUNTIF(NSR!AD$239:AD$246,"*"&amp;G64&amp;"*")&gt;0,"○",IF(COUNTIF(NSR!AE$239:AE$246,"*"&amp;SUBSTITUTE(D64," et al.",)&amp;"*"&amp;H64)&gt;0,"△","×"))</f>
        <v>○</v>
      </c>
    </row>
    <row r="65" spans="1:11" ht="12.75">
      <c r="A65" s="18">
        <v>22999004</v>
      </c>
      <c r="B65" s="19">
        <v>1</v>
      </c>
      <c r="C65" s="15" t="s">
        <v>660</v>
      </c>
      <c r="D65" s="15" t="s">
        <v>658</v>
      </c>
      <c r="E65" s="20">
        <v>0.025</v>
      </c>
      <c r="F65" s="20">
        <v>0.025</v>
      </c>
      <c r="G65" s="15" t="s">
        <v>659</v>
      </c>
      <c r="H65" s="19">
        <v>2007</v>
      </c>
      <c r="I65" s="21"/>
      <c r="J65" t="str">
        <f t="shared" si="4"/>
        <v>Y.Nagai et al.2007</v>
      </c>
      <c r="K65" s="13" t="str">
        <f>IF(COUNTIF(NSR!AD$239:AD$246,"*"&amp;G65&amp;"*")&gt;0,"○",IF(COUNTIF(NSR!AE$239:AE$246,"*"&amp;SUBSTITUTE(D65," et al.",)&amp;"*"&amp;H65)&gt;0,"△","×"))</f>
        <v>○</v>
      </c>
    </row>
    <row r="66" spans="1:11" ht="12.75">
      <c r="A66" s="18">
        <v>22999004</v>
      </c>
      <c r="B66" s="19">
        <v>2</v>
      </c>
      <c r="C66" s="15" t="s">
        <v>660</v>
      </c>
      <c r="D66" s="15" t="s">
        <v>658</v>
      </c>
      <c r="E66" s="20">
        <v>0.025</v>
      </c>
      <c r="F66" s="20">
        <v>0.025</v>
      </c>
      <c r="G66" s="15" t="s">
        <v>659</v>
      </c>
      <c r="H66" s="19">
        <v>2007</v>
      </c>
      <c r="I66" s="21"/>
      <c r="J66" t="str">
        <f t="shared" si="4"/>
        <v>Y.Nagai et al.2007</v>
      </c>
      <c r="K66" s="13" t="str">
        <f>IF(COUNTIF(NSR!AD$239:AD$246,"*"&amp;G66&amp;"*")&gt;0,"○",IF(COUNTIF(NSR!AE$239:AE$246,"*"&amp;SUBSTITUTE(D66," et al.",)&amp;"*"&amp;H66)&gt;0,"△","×"))</f>
        <v>○</v>
      </c>
    </row>
    <row r="67" spans="1:11" ht="12.75">
      <c r="A67" s="18">
        <v>22781002</v>
      </c>
      <c r="B67" s="19"/>
      <c r="C67" s="15" t="s">
        <v>661</v>
      </c>
      <c r="D67" s="15" t="s">
        <v>662</v>
      </c>
      <c r="E67" s="20">
        <v>0</v>
      </c>
      <c r="F67" s="20">
        <v>0</v>
      </c>
      <c r="G67" s="15" t="s">
        <v>663</v>
      </c>
      <c r="H67" s="19">
        <v>1996</v>
      </c>
      <c r="I67" s="21"/>
      <c r="J67" t="str">
        <f t="shared" si="4"/>
        <v>J.Meissner et al.1996</v>
      </c>
      <c r="K67" s="13" t="str">
        <f>IF(COUNTIF(NSR!AD$239:AD$246,"*"&amp;G67&amp;"*")&gt;0,"○",IF(COUNTIF(NSR!AE$239:AE$246,"*"&amp;SUBSTITUTE(D67," et al.",)&amp;"*"&amp;H67)&gt;0,"△","×"))</f>
        <v>○</v>
      </c>
    </row>
    <row r="68" spans="1:11" ht="12.75">
      <c r="A68" s="18">
        <v>22781003</v>
      </c>
      <c r="B68" s="19"/>
      <c r="C68" s="15" t="s">
        <v>654</v>
      </c>
      <c r="D68" s="15" t="s">
        <v>662</v>
      </c>
      <c r="E68" s="20">
        <v>130000</v>
      </c>
      <c r="F68" s="20">
        <v>370000</v>
      </c>
      <c r="G68" s="15" t="s">
        <v>663</v>
      </c>
      <c r="H68" s="19">
        <v>1996</v>
      </c>
      <c r="I68" s="21"/>
      <c r="J68" t="str">
        <f t="shared" si="4"/>
        <v>J.Meissner et al.1996</v>
      </c>
      <c r="K68" s="13" t="str">
        <f>IF(COUNTIF(NSR!AD$239:AD$246,"*"&amp;G68&amp;"*")&gt;0,"○",IF(COUNTIF(NSR!AE$239:AE$246,"*"&amp;SUBSTITUTE(D68," et al.",)&amp;"*"&amp;H68)&gt;0,"△","×"))</f>
        <v>○</v>
      </c>
    </row>
    <row r="69" spans="1:11" ht="12.75">
      <c r="A69" s="18">
        <v>22781006</v>
      </c>
      <c r="B69" s="19"/>
      <c r="C69" s="15" t="s">
        <v>651</v>
      </c>
      <c r="D69" s="15" t="s">
        <v>662</v>
      </c>
      <c r="E69" s="20">
        <v>190000</v>
      </c>
      <c r="F69" s="20">
        <v>900000</v>
      </c>
      <c r="G69" s="15" t="s">
        <v>663</v>
      </c>
      <c r="H69" s="19">
        <v>1996</v>
      </c>
      <c r="I69" s="21"/>
      <c r="J69" t="str">
        <f t="shared" si="4"/>
        <v>J.Meissner et al.1996</v>
      </c>
      <c r="K69" s="13" t="str">
        <f>IF(COUNTIF(NSR!AD$239:AD$246,"*"&amp;G69&amp;"*")&gt;0,"○",IF(COUNTIF(NSR!AE$239:AE$246,"*"&amp;SUBSTITUTE(D69," et al.",)&amp;"*"&amp;H69)&gt;0,"△","×"))</f>
        <v>○</v>
      </c>
    </row>
    <row r="70" spans="1:11" ht="12.75">
      <c r="A70" s="18">
        <v>22750002</v>
      </c>
      <c r="B70" s="19"/>
      <c r="C70" s="15" t="s">
        <v>657</v>
      </c>
      <c r="D70" s="15" t="s">
        <v>664</v>
      </c>
      <c r="E70" s="20">
        <v>0.025</v>
      </c>
      <c r="F70" s="20">
        <v>0.025</v>
      </c>
      <c r="G70" s="15" t="s">
        <v>665</v>
      </c>
      <c r="H70" s="19">
        <v>2002</v>
      </c>
      <c r="I70" s="21"/>
      <c r="J70" t="str">
        <f t="shared" si="4"/>
        <v>T.Ohsaki et al.2002</v>
      </c>
      <c r="K70" s="13" t="str">
        <f>IF(COUNTIF(NSR!AD$239:AD$246,"*"&amp;G70&amp;"*")&gt;0,"○",IF(COUNTIF(NSR!AE$239:AE$246,"*"&amp;SUBSTITUTE(D70," et al.",)&amp;"*"&amp;H70)&gt;0,"△","×"))</f>
        <v>×</v>
      </c>
    </row>
    <row r="71" spans="1:11" ht="12.75">
      <c r="A71" s="18">
        <v>22750003</v>
      </c>
      <c r="B71" s="19"/>
      <c r="C71" s="15" t="s">
        <v>666</v>
      </c>
      <c r="D71" s="15" t="s">
        <v>664</v>
      </c>
      <c r="E71" s="20">
        <v>0.025</v>
      </c>
      <c r="F71" s="20">
        <v>0.025</v>
      </c>
      <c r="G71" s="15" t="s">
        <v>665</v>
      </c>
      <c r="H71" s="19">
        <v>2002</v>
      </c>
      <c r="I71" s="21"/>
      <c r="J71" t="str">
        <f t="shared" si="4"/>
        <v>T.Ohsaki et al.2002</v>
      </c>
      <c r="K71" s="13" t="str">
        <f>IF(COUNTIF(NSR!AD$239:AD$246,"*"&amp;G71&amp;"*")&gt;0,"○",IF(COUNTIF(NSR!AE$239:AE$246,"*"&amp;SUBSTITUTE(D71," et al.",)&amp;"*"&amp;H71)&gt;0,"△","×"))</f>
        <v>×</v>
      </c>
    </row>
    <row r="72" spans="1:11" ht="12.75">
      <c r="A72" s="18">
        <v>20439002</v>
      </c>
      <c r="B72" s="19"/>
      <c r="C72" s="15" t="s">
        <v>651</v>
      </c>
      <c r="D72" s="15" t="s">
        <v>667</v>
      </c>
      <c r="E72" s="20">
        <v>0.025</v>
      </c>
      <c r="F72" s="20">
        <v>0.025</v>
      </c>
      <c r="G72" s="15" t="s">
        <v>668</v>
      </c>
      <c r="H72" s="19">
        <v>1971</v>
      </c>
      <c r="I72" s="21"/>
      <c r="J72" t="str">
        <f t="shared" si="4"/>
        <v>W.Blaser et al.1971</v>
      </c>
      <c r="K72" s="13" t="str">
        <f>IF(COUNTIF(NSR!AD$239:AD$246,"*"&amp;G72&amp;"*")&gt;0,"○",IF(COUNTIF(NSR!AE$239:AE$246,"*"&amp;SUBSTITUTE(D72," et al.",)&amp;"*"&amp;H72)&gt;0,"△","×"))</f>
        <v>○</v>
      </c>
    </row>
    <row r="73" spans="1:11" ht="12.75">
      <c r="A73" s="18">
        <v>20439005</v>
      </c>
      <c r="B73" s="19"/>
      <c r="C73" s="15" t="s">
        <v>661</v>
      </c>
      <c r="D73" s="15" t="s">
        <v>667</v>
      </c>
      <c r="E73" s="20">
        <v>0.025</v>
      </c>
      <c r="F73" s="20">
        <v>0.025</v>
      </c>
      <c r="G73" s="15" t="s">
        <v>668</v>
      </c>
      <c r="H73" s="19">
        <v>1971</v>
      </c>
      <c r="I73" s="21"/>
      <c r="J73" t="str">
        <f t="shared" si="4"/>
        <v>W.Blaser et al.1971</v>
      </c>
      <c r="K73" s="13" t="str">
        <f>IF(COUNTIF(NSR!AD$239:AD$246,"*"&amp;G73&amp;"*")&gt;0,"○",IF(COUNTIF(NSR!AE$239:AE$246,"*"&amp;SUBSTITUTE(D73," et al.",)&amp;"*"&amp;H73)&gt;0,"△","×"))</f>
        <v>○</v>
      </c>
    </row>
    <row r="74" spans="1:11" ht="12.75">
      <c r="A74" s="18">
        <v>23024002</v>
      </c>
      <c r="B74" s="19">
        <v>1</v>
      </c>
      <c r="C74" s="15" t="s">
        <v>669</v>
      </c>
      <c r="D74" s="15" t="s">
        <v>664</v>
      </c>
      <c r="E74" s="20">
        <v>52000</v>
      </c>
      <c r="F74" s="20">
        <v>52000</v>
      </c>
      <c r="G74" s="15" t="s">
        <v>670</v>
      </c>
      <c r="H74" s="19">
        <v>2008</v>
      </c>
      <c r="I74" s="21"/>
      <c r="J74" t="str">
        <f t="shared" si="4"/>
        <v>T.Ohsaki et al.2008</v>
      </c>
      <c r="K74" s="13" t="str">
        <f>IF(COUNTIF(NSR!AD$239:AD$246,"*"&amp;G74&amp;"*")&gt;0,"○",IF(COUNTIF(NSR!AE$239:AE$246,"*"&amp;SUBSTITUTE(D74," et al.",)&amp;"*"&amp;H74)&gt;0,"△","×"))</f>
        <v>○</v>
      </c>
    </row>
    <row r="75" spans="1:11" ht="12.75">
      <c r="A75" s="18">
        <v>23024002</v>
      </c>
      <c r="B75" s="19">
        <v>2</v>
      </c>
      <c r="C75" s="15" t="s">
        <v>671</v>
      </c>
      <c r="D75" s="15" t="s">
        <v>664</v>
      </c>
      <c r="E75" s="20">
        <v>52000</v>
      </c>
      <c r="F75" s="20">
        <v>52000</v>
      </c>
      <c r="G75" s="15" t="s">
        <v>670</v>
      </c>
      <c r="H75" s="19">
        <v>2008</v>
      </c>
      <c r="I75" s="21"/>
      <c r="J75" t="str">
        <f t="shared" si="4"/>
        <v>T.Ohsaki et al.2008</v>
      </c>
      <c r="K75" s="13" t="str">
        <f>IF(COUNTIF(NSR!AD$239:AD$246,"*"&amp;G75&amp;"*")&gt;0,"○",IF(COUNTIF(NSR!AE$239:AE$246,"*"&amp;SUBSTITUTE(D75," et al.",)&amp;"*"&amp;H75)&gt;0,"△","×"))</f>
        <v>○</v>
      </c>
    </row>
    <row r="76" spans="1:11" ht="12.75">
      <c r="A76" s="18">
        <v>23024003</v>
      </c>
      <c r="B76" s="19"/>
      <c r="C76" s="15" t="s">
        <v>672</v>
      </c>
      <c r="D76" s="15" t="s">
        <v>664</v>
      </c>
      <c r="E76" s="20">
        <v>42000</v>
      </c>
      <c r="F76" s="20">
        <v>65000</v>
      </c>
      <c r="G76" s="15" t="s">
        <v>670</v>
      </c>
      <c r="H76" s="19">
        <v>2008</v>
      </c>
      <c r="I76" s="21"/>
      <c r="J76" t="str">
        <f t="shared" si="4"/>
        <v>T.Ohsaki et al.2008</v>
      </c>
      <c r="K76" s="13" t="str">
        <f>IF(COUNTIF(NSR!AD$239:AD$246,"*"&amp;G76&amp;"*")&gt;0,"○",IF(COUNTIF(NSR!AE$239:AE$246,"*"&amp;SUBSTITUTE(D76," et al.",)&amp;"*"&amp;H76)&gt;0,"△","×"))</f>
        <v>○</v>
      </c>
    </row>
    <row r="77" spans="1:11" ht="12.75">
      <c r="A77" s="18">
        <v>23024004</v>
      </c>
      <c r="B77" s="19"/>
      <c r="C77" s="15" t="s">
        <v>673</v>
      </c>
      <c r="D77" s="15" t="s">
        <v>664</v>
      </c>
      <c r="E77" s="20">
        <v>42000</v>
      </c>
      <c r="F77" s="20">
        <v>64000</v>
      </c>
      <c r="G77" s="15" t="s">
        <v>670</v>
      </c>
      <c r="H77" s="19">
        <v>2008</v>
      </c>
      <c r="I77" s="21"/>
      <c r="J77" t="str">
        <f t="shared" si="4"/>
        <v>T.Ohsaki et al.2008</v>
      </c>
      <c r="K77" s="13" t="str">
        <f>IF(COUNTIF(NSR!AD$239:AD$246,"*"&amp;G77&amp;"*")&gt;0,"○",IF(COUNTIF(NSR!AE$239:AE$246,"*"&amp;SUBSTITUTE(D77," et al.",)&amp;"*"&amp;H77)&gt;0,"△","×"))</f>
        <v>○</v>
      </c>
    </row>
    <row r="78" spans="1:9" ht="12">
      <c r="A78" s="14"/>
      <c r="B78" s="15"/>
      <c r="C78" s="15"/>
      <c r="D78" s="15"/>
      <c r="E78" s="16"/>
      <c r="F78" s="16"/>
      <c r="G78" s="15"/>
      <c r="H78" s="15"/>
      <c r="I78" s="17"/>
    </row>
    <row r="79" spans="1:11" ht="12.75">
      <c r="A79" s="14" t="s">
        <v>674</v>
      </c>
      <c r="B79" s="19"/>
      <c r="C79" s="15" t="s">
        <v>675</v>
      </c>
      <c r="D79" s="15" t="s">
        <v>676</v>
      </c>
      <c r="E79" s="20">
        <v>600000</v>
      </c>
      <c r="F79" s="20">
        <v>600000</v>
      </c>
      <c r="G79" s="15" t="s">
        <v>677</v>
      </c>
      <c r="H79" s="19">
        <v>1967</v>
      </c>
      <c r="I79" s="21"/>
      <c r="J79" t="str">
        <f>D79&amp;H79</f>
        <v>G.Amsel et al.1967</v>
      </c>
      <c r="K79" s="13" t="str">
        <f>IF(COUNTIF(NSR!AD$258:AD$287,"*"&amp;G79&amp;"*")&gt;0,"○",IF(COUNTIF(NSR!AE$258:AE$287,"*"&amp;SUBSTITUTE(D79," et al.",)&amp;"*"&amp;H79)&gt;0,"△","×"))</f>
        <v>×</v>
      </c>
    </row>
    <row r="80" spans="1:11" ht="12.75">
      <c r="A80" s="14" t="s">
        <v>678</v>
      </c>
      <c r="B80" s="19"/>
      <c r="C80" s="15" t="s">
        <v>675</v>
      </c>
      <c r="D80" s="15" t="s">
        <v>679</v>
      </c>
      <c r="E80" s="20">
        <v>2600000</v>
      </c>
      <c r="F80" s="20">
        <v>3000000</v>
      </c>
      <c r="G80" s="15" t="s">
        <v>680</v>
      </c>
      <c r="H80" s="19">
        <v>1960</v>
      </c>
      <c r="I80" s="21"/>
      <c r="J80" t="str">
        <f>D80&amp;H80</f>
        <v>J.M.Blair et al.1960</v>
      </c>
      <c r="K80" s="13" t="str">
        <f>IF(COUNTIF(NSR!AD$258:AD$287,"*"&amp;G80&amp;"*")&gt;0,"○",IF(COUNTIF(NSR!AE$258:AE$287,"*"&amp;SUBSTITUTE(D80," et al.",)&amp;"*"&amp;H80)&gt;0,"△","×"))</f>
        <v>×</v>
      </c>
    </row>
    <row r="81" spans="1:9" ht="12">
      <c r="A81" s="14"/>
      <c r="B81" s="15"/>
      <c r="C81" s="15"/>
      <c r="D81" s="15"/>
      <c r="E81" s="16"/>
      <c r="F81" s="16"/>
      <c r="G81" s="15"/>
      <c r="H81" s="15"/>
      <c r="I81" s="17"/>
    </row>
    <row r="82" spans="1:11" ht="12.75">
      <c r="A82" s="14" t="s">
        <v>681</v>
      </c>
      <c r="B82" s="19"/>
      <c r="C82" s="15" t="s">
        <v>682</v>
      </c>
      <c r="D82" s="15" t="s">
        <v>683</v>
      </c>
      <c r="E82" s="20">
        <v>2100000</v>
      </c>
      <c r="F82" s="20">
        <v>3700000</v>
      </c>
      <c r="G82" s="15" t="s">
        <v>684</v>
      </c>
      <c r="H82" s="19">
        <v>1969</v>
      </c>
      <c r="I82" s="21"/>
      <c r="J82" t="str">
        <f>D82&amp;H82</f>
        <v>A.Adams et al.1969</v>
      </c>
      <c r="K82" s="13" t="str">
        <f>IF(COUNTIF(NSR!AD$289:AD$295,"*"&amp;G82&amp;"*")&gt;0,"○",IF(COUNTIF(NSR!AE$289:AE$295,"*"&amp;SUBSTITUTE(D82," et al.",)&amp;"*"&amp;H82)&gt;0,"△","×"))</f>
        <v>○</v>
      </c>
    </row>
    <row r="83" spans="1:9" ht="12">
      <c r="A83" s="14"/>
      <c r="B83" s="15"/>
      <c r="C83" s="15"/>
      <c r="D83" s="15"/>
      <c r="E83" s="16"/>
      <c r="F83" s="16"/>
      <c r="G83" s="15"/>
      <c r="H83" s="15"/>
      <c r="I83" s="17"/>
    </row>
    <row r="84" spans="1:11" ht="12.75">
      <c r="A84" s="14" t="s">
        <v>685</v>
      </c>
      <c r="B84" s="19"/>
      <c r="C84" s="15" t="s">
        <v>686</v>
      </c>
      <c r="D84" s="15" t="s">
        <v>645</v>
      </c>
      <c r="E84" s="20">
        <v>0</v>
      </c>
      <c r="F84" s="20">
        <v>10000000</v>
      </c>
      <c r="G84" s="15" t="s">
        <v>687</v>
      </c>
      <c r="H84" s="19">
        <v>1983</v>
      </c>
      <c r="I84" s="21"/>
      <c r="J84" t="str">
        <f>D84&amp;H84</f>
        <v>V.A.Vukolov et al.1983</v>
      </c>
      <c r="K84" s="13" t="str">
        <f>IF(COUNTIF(NSR!AD$297:AD$327,"*"&amp;G84&amp;"*")&gt;0,"○",IF(COUNTIF(NSR!AE$297:AE$327,"*"&amp;SUBSTITUTE(D84," et al.",)&amp;"*"&amp;H84)&gt;0,"△","×"))</f>
        <v>×</v>
      </c>
    </row>
    <row r="85" spans="1:11" ht="12.75">
      <c r="A85" s="14" t="s">
        <v>688</v>
      </c>
      <c r="B85" s="19"/>
      <c r="C85" s="15" t="s">
        <v>689</v>
      </c>
      <c r="D85" s="15" t="s">
        <v>690</v>
      </c>
      <c r="E85" s="20">
        <v>2400000</v>
      </c>
      <c r="F85" s="20">
        <v>5100000</v>
      </c>
      <c r="G85" s="15" t="s">
        <v>691</v>
      </c>
      <c r="H85" s="19">
        <v>1962</v>
      </c>
      <c r="I85" s="21"/>
      <c r="J85" t="str">
        <f>D85&amp;H85</f>
        <v>J.K.Bair et al.1962</v>
      </c>
      <c r="K85" s="13" t="str">
        <f>IF(COUNTIF(NSR!AD$297:AD$327,"*"&amp;G85&amp;"*")&gt;0,"○",IF(COUNTIF(NSR!AE$297:AE$327,"*"&amp;SUBSTITUTE(D85," et al.",)&amp;"*"&amp;H85)&gt;0,"△","×"))</f>
        <v>×</v>
      </c>
    </row>
    <row r="86" spans="1:11" ht="12.75">
      <c r="A86" s="14" t="s">
        <v>692</v>
      </c>
      <c r="B86" s="19"/>
      <c r="C86" s="15" t="s">
        <v>689</v>
      </c>
      <c r="D86" s="15" t="s">
        <v>649</v>
      </c>
      <c r="E86" s="20">
        <v>4700000</v>
      </c>
      <c r="F86" s="20">
        <v>12000000</v>
      </c>
      <c r="G86" s="15" t="s">
        <v>650</v>
      </c>
      <c r="H86" s="19">
        <v>1967</v>
      </c>
      <c r="I86" s="21"/>
      <c r="J86" t="str">
        <f>D86&amp;H86</f>
        <v>L.F.Hansen et al.1967</v>
      </c>
      <c r="K86" s="13" t="str">
        <f>IF(COUNTIF(NSR!AD$297:AD$327,"*"&amp;G86&amp;"*")&gt;0,"○",IF(COUNTIF(NSR!AE$297:AE$327,"*"&amp;SUBSTITUTE(D86," et al.",)&amp;"*"&amp;H86)&gt;0,"△","×"))</f>
        <v>○</v>
      </c>
    </row>
    <row r="87" spans="1:11" ht="12.75">
      <c r="A87" s="14" t="s">
        <v>693</v>
      </c>
      <c r="B87" s="19"/>
      <c r="C87" s="15" t="s">
        <v>689</v>
      </c>
      <c r="D87" s="15" t="s">
        <v>649</v>
      </c>
      <c r="E87" s="20">
        <v>0</v>
      </c>
      <c r="F87" s="20">
        <v>0</v>
      </c>
      <c r="G87" s="15" t="s">
        <v>650</v>
      </c>
      <c r="H87" s="19">
        <v>1967</v>
      </c>
      <c r="I87" s="21"/>
      <c r="J87" t="str">
        <f>D87&amp;H87</f>
        <v>L.F.Hansen et al.1967</v>
      </c>
      <c r="K87" s="13" t="str">
        <f>IF(COUNTIF(NSR!AD$297:AD$327,"*"&amp;G87&amp;"*")&gt;0,"○",IF(COUNTIF(NSR!AE$297:AE$327,"*"&amp;SUBSTITUTE(D87," et al.",)&amp;"*"&amp;H87)&gt;0,"△","×"))</f>
        <v>○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