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<sst xmlns="http://schemas.openxmlformats.org/spreadsheetml/2006/main" count="3624" uniqueCount="1781">
  <si>
    <t>The Excitation Function of the 27Al(a,n)30P Reaction and Its Astrophysical Application</t>
  </si>
  <si>
    <t>B.Holmqvist, E.Ramstrom</t>
  </si>
  <si>
    <t>B.Holmqvist</t>
  </si>
  <si>
    <t>107</t>
  </si>
  <si>
    <t>PS</t>
  </si>
  <si>
    <t>1986HO02</t>
  </si>
  <si>
    <t>ded</t>
  </si>
  <si>
    <t>*3.66E+06</t>
  </si>
  <si>
    <t>*3.04E+06</t>
  </si>
  <si>
    <t>Branching Ratio of the Second Excited State of 30P</t>
  </si>
  <si>
    <t>R.W.Kavanagh, L.W.Mitchell, D.G.Sargood</t>
  </si>
  <si>
    <t>R.W.Kavanagh</t>
  </si>
  <si>
    <t>1477</t>
  </si>
  <si>
    <t>1986KA34</t>
  </si>
  <si>
    <t>*4.2E+06</t>
  </si>
  <si>
    <t>Neutron Emission Spectra Obtained by a Double Neutron-Gamma Discrimination Technique</t>
  </si>
  <si>
    <t>A.G.da Silva, L.T.Auler, J.C.Suita, L.J.Antunes, A.A.da Silva</t>
  </si>
  <si>
    <t>A.G.da Silva</t>
  </si>
  <si>
    <t>381</t>
  </si>
  <si>
    <t>1988DA03</t>
  </si>
  <si>
    <t>*9.2E+06</t>
  </si>
  <si>
    <t>Neutron Production from Thick-Target (a,n) Reactions</t>
  </si>
  <si>
    <t>R.Heaton, H.Lee, P.Skensved, B.C.Robertson</t>
  </si>
  <si>
    <t>R.Heaton</t>
  </si>
  <si>
    <t>1989HE04</t>
  </si>
  <si>
    <t>*9.8E+06</t>
  </si>
  <si>
    <t>*1E+06</t>
  </si>
  <si>
    <t>Radiation from 3.4-6.4 MeV a-Particles Bombarding on 27Al</t>
  </si>
  <si>
    <t>C.W.Wang, E.K.Lin, S.W.Hsu, Y.C.Hsu</t>
  </si>
  <si>
    <t>C.W.Wang</t>
  </si>
  <si>
    <t>1720,PA77</t>
  </si>
  <si>
    <t>35,No8</t>
  </si>
  <si>
    <t>1990WAZQ</t>
  </si>
  <si>
    <t>*3.4E+06</t>
  </si>
  <si>
    <t>Resonances in 27Al + a Reaction at E(a) = 3.4-6.4 MeV</t>
  </si>
  <si>
    <t>JPJ</t>
  </si>
  <si>
    <t>1991WA13</t>
  </si>
  <si>
    <t>*3.3E+06</t>
  </si>
  <si>
    <t>*2.2E+06</t>
  </si>
  <si>
    <t>a-Particle Induced High-Energy g-Ray Yields from Light Elements</t>
  </si>
  <si>
    <t>R.K.Heaton, H.W.Lee, B.C.Robertson, E.B.Norman, K.T.Lesko, B.Sur</t>
  </si>
  <si>
    <t>R.K.Heaton</t>
  </si>
  <si>
    <t>1995HE40</t>
  </si>
  <si>
    <t>*5.6E+06</t>
  </si>
  <si>
    <t>Measurement of neutron-to-g-ray production ratios from (a,n) reactions for their application to assay TRU waste</t>
  </si>
  <si>
    <t>R.J.Gehrke, J.D.Baker, J.K.Hartwell, C.L.Riddle, C.A.McGrath</t>
  </si>
  <si>
    <t>R.J.Gehrke</t>
  </si>
  <si>
    <t>444</t>
  </si>
  <si>
    <t>2003GE08</t>
  </si>
  <si>
    <t>Empirical formulae to calculate n-yields from (a,n) reactions for 9Be, 19F, 23Na, and 27Al light element thick targets</t>
  </si>
  <si>
    <t>A.H.Ahmed, H.M.Youhana</t>
  </si>
  <si>
    <t>A.H.Ahmed</t>
  </si>
  <si>
    <t>2007AH07</t>
  </si>
  <si>
    <t>27Al(a,n)30P</t>
  </si>
  <si>
    <r>
      <t xml:space="preserve"> </t>
    </r>
    <r>
      <rPr>
        <sz val="10"/>
        <rFont val="ＭＳ Ｐゴシック"/>
        <family val="3"/>
      </rPr>
      <t>1999ROZZ</t>
    </r>
  </si>
  <si>
    <t xml:space="preserve"> JYFL Ann.Rept. 1998, p.50 (1999)</t>
  </si>
  <si>
    <t>J.Rondio,</t>
  </si>
  <si>
    <r>
      <t xml:space="preserve"> </t>
    </r>
    <r>
      <rPr>
        <sz val="10"/>
        <rFont val="ＭＳ Ｐゴシック"/>
        <family val="3"/>
      </rPr>
      <t>J.Rondio, W.H.Trzaska, M.Mutterer, S.V.Khlebnikov, G.P.Turin</t>
    </r>
  </si>
  <si>
    <r>
      <t xml:space="preserve"> </t>
    </r>
    <r>
      <rPr>
        <sz val="10"/>
        <rFont val="ＭＳ Ｐゴシック"/>
        <family val="3"/>
      </rPr>
      <t>Role of gdr in Multi-Step Processes</t>
    </r>
  </si>
  <si>
    <r>
      <t xml:space="preserve"> </t>
    </r>
    <r>
      <rPr>
        <sz val="10"/>
        <rFont val="ＭＳ Ｐゴシック"/>
        <family val="3"/>
      </rPr>
      <t>1996VO05</t>
    </r>
  </si>
  <si>
    <t xml:space="preserve"> PL/B</t>
  </si>
  <si>
    <t>368</t>
  </si>
  <si>
    <t>191</t>
  </si>
  <si>
    <t>O.K.Vorov</t>
  </si>
  <si>
    <r>
      <t xml:space="preserve"> </t>
    </r>
    <r>
      <rPr>
        <sz val="10"/>
        <rFont val="ＭＳ Ｐゴシック"/>
        <family val="3"/>
      </rPr>
      <t>O.K.Vorov</t>
    </r>
  </si>
  <si>
    <r>
      <t xml:space="preserve"> </t>
    </r>
    <r>
      <rPr>
        <sz val="10"/>
        <rFont val="ＭＳ Ｐゴシック"/>
        <family val="3"/>
      </rPr>
      <t>Limits of Time-Reversal Violating Interaction from Compound Nuclear Experiments</t>
    </r>
  </si>
  <si>
    <t>1996CO12</t>
  </si>
  <si>
    <t xml:space="preserve"> PR/C</t>
  </si>
  <si>
    <t>778</t>
  </si>
  <si>
    <t>A.A.Cowley,</t>
  </si>
  <si>
    <r>
      <t xml:space="preserve"> </t>
    </r>
    <r>
      <rPr>
        <sz val="10"/>
        <rFont val="ＭＳ Ｐゴシック"/>
        <family val="3"/>
      </rPr>
      <t>A.A.Cowley, G.J.Arendse, J.W.Koen, W.A.Richter, J.A.Stander, G.F.Steyn, P.Demetriou, P.E.Hodgson, Y.Watanabe</t>
    </r>
  </si>
  <si>
    <r>
      <t xml:space="preserve"> </t>
    </r>
    <r>
      <rPr>
        <sz val="10"/>
        <rFont val="ＭＳ Ｐゴシック"/>
        <family val="3"/>
      </rPr>
      <t>Inclusive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Al, </t>
    </r>
    <r>
      <rPr>
        <vertAlign val="superscript"/>
        <sz val="10"/>
        <rFont val="ＭＳ Ｐゴシック"/>
        <family val="3"/>
      </rPr>
      <t>59</t>
    </r>
    <r>
      <rPr>
        <sz val="10"/>
        <rFont val="ＭＳ Ｐゴシック"/>
        <family val="3"/>
      </rPr>
      <t xml:space="preserve">Co, and </t>
    </r>
    <r>
      <rPr>
        <vertAlign val="superscript"/>
        <sz val="10"/>
        <rFont val="ＭＳ Ｐゴシック"/>
        <family val="3"/>
      </rPr>
      <t>197</t>
    </r>
    <r>
      <rPr>
        <sz val="10"/>
        <rFont val="ＭＳ Ｐゴシック"/>
        <family val="3"/>
      </rPr>
      <t>Au at Incident Energies of 120,160, and 200 MeV</t>
    </r>
  </si>
  <si>
    <t>1994DR01</t>
  </si>
  <si>
    <t>411</t>
  </si>
  <si>
    <t>J.M.Drake,</t>
  </si>
  <si>
    <r>
      <t xml:space="preserve"> </t>
    </r>
    <r>
      <rPr>
        <sz val="10"/>
        <rFont val="ＭＳ Ｐゴシック"/>
        <family val="3"/>
      </rPr>
      <t>J.M.Drake, E.G.Bilpuch, G.E.Mitchell, J.F.Shriner, Jr.</t>
    </r>
  </si>
  <si>
    <r>
      <t xml:space="preserve"> </t>
    </r>
    <r>
      <rPr>
        <sz val="10"/>
        <rFont val="ＭＳ Ｐゴシック"/>
        <family val="3"/>
      </rPr>
      <t>Detailed-Balance Tests of Time-Reversal Invariance with Interfering Charged-Particle Resonances</t>
    </r>
  </si>
  <si>
    <r>
      <t xml:space="preserve"> </t>
    </r>
    <r>
      <rPr>
        <sz val="10"/>
        <rFont val="ＭＳ Ｐゴシック"/>
        <family val="3"/>
      </rPr>
      <t>1993WAZR</t>
    </r>
  </si>
  <si>
    <t xml:space="preserve"> Japan Atomic Energy Res.Inst.Tandem VDG Ann.Rept., 1992, p.103 (1993)</t>
  </si>
  <si>
    <t>Y.Watanabe,</t>
  </si>
  <si>
    <r>
      <t xml:space="preserve"> </t>
    </r>
    <r>
      <rPr>
        <sz val="10"/>
        <rFont val="ＭＳ Ｐゴシック"/>
        <family val="3"/>
      </rPr>
      <t>Y.Watanabe, H.Kashimoto, H.Sakaki, Y.Koyama, H.Shinohara, T.Michibata, Y.Kanda, N.Koori, S.Chiba, T.Fukahori, K.Hasegawa, M.Mizumoto, S.I.Meigo</t>
    </r>
  </si>
  <si>
    <r>
      <t xml:space="preserve"> </t>
    </r>
    <r>
      <rPr>
        <sz val="10"/>
        <rFont val="ＭＳ Ｐゴシック"/>
        <family val="3"/>
      </rPr>
      <t>Measurement of Double Differential Charged-Particle Emission Cross Sections for Reactions Induced by 26 MeV Protons</t>
    </r>
  </si>
  <si>
    <r>
      <t xml:space="preserve"> </t>
    </r>
    <r>
      <rPr>
        <sz val="10"/>
        <rFont val="ＭＳ Ｐゴシック"/>
        <family val="3"/>
      </rPr>
      <t>1993MI25</t>
    </r>
  </si>
  <si>
    <t>290</t>
  </si>
  <si>
    <t>G.E.Mitchell,</t>
  </si>
  <si>
    <r>
      <t xml:space="preserve"> </t>
    </r>
    <r>
      <rPr>
        <sz val="10"/>
        <rFont val="ＭＳ Ｐゴシック"/>
        <family val="3"/>
      </rPr>
      <t>G.E.Mitchell, E.G.Bilpuch, C.R.Bybee, J.M.Drake, J.F.Shriner, Jr.</t>
    </r>
  </si>
  <si>
    <r>
      <t xml:space="preserve"> </t>
    </r>
    <r>
      <rPr>
        <sz val="10"/>
        <rFont val="ＭＳ Ｐゴシック"/>
        <family val="3"/>
      </rPr>
      <t>Detailed Balance Study of Time Reversal Invariance with Interfering Resonances</t>
    </r>
  </si>
  <si>
    <r>
      <t xml:space="preserve"> </t>
    </r>
    <r>
      <rPr>
        <sz val="10"/>
        <rFont val="ＭＳ Ｐゴシック"/>
        <family val="3"/>
      </rPr>
      <t>1993MI19</t>
    </r>
  </si>
  <si>
    <t>560</t>
  </si>
  <si>
    <t>483</t>
  </si>
  <si>
    <r>
      <t xml:space="preserve"> </t>
    </r>
    <r>
      <rPr>
        <sz val="10"/>
        <rFont val="ＭＳ Ｐゴシック"/>
        <family val="3"/>
      </rPr>
      <t>Detailed Balance Test of Time Reversal Invariance with Interfering Resonances</t>
    </r>
  </si>
  <si>
    <r>
      <t xml:space="preserve"> </t>
    </r>
    <r>
      <rPr>
        <sz val="10"/>
        <rFont val="ＭＳ Ｐゴシック"/>
        <family val="3"/>
      </rPr>
      <t>1992CO17</t>
    </r>
  </si>
  <si>
    <t>343</t>
  </si>
  <si>
    <t>185</t>
  </si>
  <si>
    <t>C.T.Coburn,</t>
  </si>
  <si>
    <r>
      <t xml:space="preserve"> </t>
    </r>
    <r>
      <rPr>
        <sz val="10"/>
        <rFont val="ＭＳ Ｐゴシック"/>
        <family val="3"/>
      </rPr>
      <t>C.T.Coburn, J.F.Shriner, Jr., C.R.Westerfeldt</t>
    </r>
  </si>
  <si>
    <r>
      <t xml:space="preserve"> </t>
    </r>
    <r>
      <rPr>
        <sz val="10"/>
        <rFont val="ＭＳ Ｐゴシック"/>
        <family val="3"/>
      </rPr>
      <t>Entrance Channel Correlations for 2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Resonances in p +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</si>
  <si>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r>
      <t xml:space="preserve"> </t>
    </r>
    <r>
      <rPr>
        <sz val="10"/>
        <rFont val="ＭＳ Ｐゴシック"/>
        <family val="3"/>
      </rPr>
      <t>C.W.Wang, E.K.Lin, Y.M.Huang, S.W.Hsu, H.C.Hsieh</t>
    </r>
  </si>
  <si>
    <r>
      <t xml:space="preserve"> </t>
    </r>
    <r>
      <rPr>
        <sz val="10"/>
        <rFont val="ＭＳ Ｐゴシック"/>
        <family val="3"/>
      </rPr>
      <t xml:space="preserve">Resonances and Decay Modes of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 + p for E(p) = 3.58-4.06 MeV</t>
    </r>
  </si>
  <si>
    <r>
      <t xml:space="preserve"> </t>
    </r>
    <r>
      <rPr>
        <sz val="10"/>
        <rFont val="ＭＳ Ｐゴシック"/>
        <family val="3"/>
      </rPr>
      <t>1990HA39</t>
    </r>
  </si>
  <si>
    <t>518</t>
  </si>
  <si>
    <t>H.L.Harney,</t>
  </si>
  <si>
    <r>
      <t xml:space="preserve"> </t>
    </r>
    <r>
      <rPr>
        <sz val="10"/>
        <rFont val="ＭＳ Ｐゴシック"/>
        <family val="3"/>
      </rPr>
      <t>H.L.Harney, A.Hupper, A.Richter</t>
    </r>
  </si>
  <si>
    <r>
      <t xml:space="preserve"> </t>
    </r>
    <r>
      <rPr>
        <sz val="10"/>
        <rFont val="ＭＳ Ｐゴシック"/>
        <family val="3"/>
      </rPr>
      <t>Ericson FLuctuations, Detailed Balance and Time-Reversal Invariance</t>
    </r>
  </si>
  <si>
    <r>
      <t xml:space="preserve"> </t>
    </r>
    <r>
      <rPr>
        <sz val="10"/>
        <rFont val="ＭＳ Ｐゴシック"/>
        <family val="3"/>
      </rPr>
      <t>1990BO41</t>
    </r>
  </si>
  <si>
    <t>58</t>
  </si>
  <si>
    <t>G.Bohm,</t>
  </si>
  <si>
    <r>
      <t xml:space="preserve"> </t>
    </r>
    <r>
      <rPr>
        <sz val="10"/>
        <rFont val="ＭＳ Ｐゴシック"/>
        <family val="3"/>
      </rPr>
      <t>G.Bohm, P.von Brentano, A.Dewald, H.Paetz Gen.Schieck, G.Rauprich, R.Reckenfelderbaumer, L.Sydow, R.Wirowski</t>
    </r>
  </si>
  <si>
    <r>
      <t xml:space="preserve"> </t>
    </r>
    <r>
      <rPr>
        <sz val="10"/>
        <rFont val="ＭＳ Ｐゴシック"/>
        <family val="3"/>
      </rPr>
      <t xml:space="preserve">A Test of Parity Conservation in the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Al(p(pol),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in the Regime of Ericson Fluctuations</t>
    </r>
  </si>
  <si>
    <r>
      <t xml:space="preserve"> </t>
    </r>
    <r>
      <rPr>
        <sz val="10"/>
        <rFont val="ＭＳ Ｐゴシック"/>
        <family val="3"/>
      </rPr>
      <t>1989MI28</t>
    </r>
  </si>
  <si>
    <t xml:space="preserve"> IZV</t>
  </si>
  <si>
    <t xml:space="preserve"> 53</t>
  </si>
  <si>
    <t>2193</t>
  </si>
  <si>
    <t>T.N.Mikhaleva</t>
  </si>
  <si>
    <r>
      <t xml:space="preserve"> </t>
    </r>
    <r>
      <rPr>
        <sz val="10"/>
        <rFont val="ＭＳ Ｐゴシック"/>
        <family val="3"/>
      </rPr>
      <t>T.N.Mikhaleva</t>
    </r>
  </si>
  <si>
    <r>
      <t xml:space="preserve"> </t>
    </r>
    <r>
      <rPr>
        <sz val="10"/>
        <rFont val="ＭＳ Ｐゴシック"/>
        <family val="3"/>
      </rPr>
      <t xml:space="preserve">Structure of Resonant State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from the Interaction of 6.54-MeV Protons with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</si>
  <si>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t>BAS</t>
  </si>
  <si>
    <t>No.11, 138</t>
  </si>
  <si>
    <r>
      <t xml:space="preserve"> </t>
    </r>
    <r>
      <rPr>
        <sz val="10"/>
        <rFont val="ＭＳ Ｐゴシック"/>
        <family val="3"/>
      </rPr>
      <t>1989BO07</t>
    </r>
  </si>
  <si>
    <t>220</t>
  </si>
  <si>
    <t xml:space="preserve">27 </t>
  </si>
  <si>
    <r>
      <t xml:space="preserve"> </t>
    </r>
    <r>
      <rPr>
        <sz val="10"/>
        <rFont val="ＭＳ Ｐゴシック"/>
        <family val="3"/>
      </rPr>
      <t>G.Bohm, A.Dewald, H.Paetz gen.Schieck, G.Rauprich, R.Reckenfelderbaumer, L.Sydow, R.Wirowski, P.von Brentano</t>
    </r>
  </si>
  <si>
    <r>
      <t xml:space="preserve"> </t>
    </r>
    <r>
      <rPr>
        <sz val="10"/>
        <rFont val="ＭＳ Ｐゴシック"/>
        <family val="3"/>
      </rPr>
      <t xml:space="preserve">A Test of Parity Conservation in the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Al(p(pol),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</t>
    </r>
  </si>
  <si>
    <r>
      <t xml:space="preserve"> </t>
    </r>
    <r>
      <rPr>
        <sz val="10"/>
        <rFont val="ＭＳ Ｐゴシック"/>
        <family val="3"/>
      </rPr>
      <t>1988WA10</t>
    </r>
  </si>
  <si>
    <t xml:space="preserve"> JP/G</t>
  </si>
  <si>
    <t>L91</t>
  </si>
  <si>
    <t>M.Walz,</t>
  </si>
  <si>
    <r>
      <t xml:space="preserve"> </t>
    </r>
    <r>
      <rPr>
        <sz val="10"/>
        <rFont val="ＭＳ Ｐゴシック"/>
        <family val="3"/>
      </rPr>
      <t>M.Walz, R.Neu, G.Staudt, H.Oberhummer, H.Cech</t>
    </r>
  </si>
  <si>
    <r>
      <t xml:space="preserve"> </t>
    </r>
    <r>
      <rPr>
        <sz val="10"/>
        <rFont val="ＭＳ Ｐゴシック"/>
        <family val="3"/>
      </rPr>
      <t>Absolute Magnitude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and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 Cross Sections - New Results Concerning a Long-Standing Problem</t>
    </r>
  </si>
  <si>
    <r>
      <t xml:space="preserve"> </t>
    </r>
    <r>
      <rPr>
        <sz val="10"/>
        <rFont val="ＭＳ Ｐゴシック"/>
        <family val="3"/>
      </rPr>
      <t>1988TI01</t>
    </r>
  </si>
  <si>
    <t>477</t>
  </si>
  <si>
    <t xml:space="preserve"> 105</t>
  </si>
  <si>
    <t>R.Timmermann,</t>
  </si>
  <si>
    <r>
      <t xml:space="preserve"> </t>
    </r>
    <r>
      <rPr>
        <sz val="10"/>
        <rFont val="ＭＳ Ｐゴシック"/>
        <family val="3"/>
      </rPr>
      <t>R.Timmermann, H.W.Becker, C.Rolfs, U.Schroder, H.P.Trautvetter</t>
    </r>
  </si>
  <si>
    <r>
      <t xml:space="preserve"> </t>
    </r>
    <r>
      <rPr>
        <sz val="10"/>
        <rFont val="ＭＳ Ｐゴシック"/>
        <family val="3"/>
      </rPr>
      <t xml:space="preserve">Search for Low-Energy Resonances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</t>
    </r>
  </si>
  <si>
    <t>1988KA17</t>
  </si>
  <si>
    <t>2350</t>
  </si>
  <si>
    <t>C.Kalbach</t>
  </si>
  <si>
    <r>
      <t xml:space="preserve"> </t>
    </r>
    <r>
      <rPr>
        <sz val="10"/>
        <rFont val="ＭＳ Ｐゴシック"/>
        <family val="3"/>
      </rPr>
      <t>C.Kalbach</t>
    </r>
  </si>
  <si>
    <r>
      <t xml:space="preserve"> </t>
    </r>
    <r>
      <rPr>
        <sz val="10"/>
        <rFont val="ＭＳ Ｐゴシック"/>
        <family val="3"/>
      </rPr>
      <t>Systematics of Continuum Angular Distributions Extensions to higher energies</t>
    </r>
  </si>
  <si>
    <t>503</t>
  </si>
  <si>
    <r>
      <t xml:space="preserve"> </t>
    </r>
    <r>
      <rPr>
        <sz val="10"/>
        <rFont val="ＭＳ Ｐゴシック"/>
        <family val="3"/>
      </rPr>
      <t>H.J.Hausman, S.L.Blatt, T.R.Donoghue, J.Kalen, W.Kim, D.G.Marchlenski, T.W.Rackers, P.Schmalbrock, M.A.Kovash, A.D.Bacher</t>
    </r>
  </si>
  <si>
    <r>
      <t xml:space="preserve"> </t>
    </r>
    <r>
      <rPr>
        <sz val="10"/>
        <rFont val="ＭＳ Ｐゴシック"/>
        <family val="3"/>
      </rPr>
      <t>Ground State Proton Capture Reactions from 20 to 100 MeV</t>
    </r>
  </si>
  <si>
    <r>
      <t xml:space="preserve"> </t>
    </r>
    <r>
      <rPr>
        <sz val="10"/>
        <rFont val="ＭＳ Ｐゴシック"/>
        <family val="3"/>
      </rPr>
      <t>1988GR22</t>
    </r>
  </si>
  <si>
    <t xml:space="preserve"> JNM</t>
  </si>
  <si>
    <t xml:space="preserve"> 1350</t>
  </si>
  <si>
    <t>S.I.Green,</t>
  </si>
  <si>
    <r>
      <t xml:space="preserve"> </t>
    </r>
    <r>
      <rPr>
        <sz val="10"/>
        <rFont val="ＭＳ Ｐゴシック"/>
        <family val="3"/>
      </rPr>
      <t>S.I.Green, W.V.Green, F.H.Hegedus, M.Victoria, W.F.Sommer, B.M.Oliver</t>
    </r>
  </si>
  <si>
    <r>
      <t xml:space="preserve"> </t>
    </r>
    <r>
      <rPr>
        <sz val="10"/>
        <rFont val="ＭＳ Ｐゴシック"/>
        <family val="3"/>
      </rPr>
      <t>Production of Helium by Medium Energy (600 and 800 MeV) Protons</t>
    </r>
  </si>
  <si>
    <r>
      <t xml:space="preserve"> </t>
    </r>
    <r>
      <rPr>
        <sz val="10"/>
        <rFont val="ＭＳ Ｐゴシック"/>
        <family val="3"/>
      </rPr>
      <t>1987KO04</t>
    </r>
  </si>
  <si>
    <t>554</t>
  </si>
  <si>
    <t>M.Kozlowski,</t>
  </si>
  <si>
    <r>
      <t xml:space="preserve"> </t>
    </r>
    <r>
      <rPr>
        <sz val="10"/>
        <rFont val="ＭＳ Ｐゴシック"/>
        <family val="3"/>
      </rPr>
      <t>M.Kozlowski, H.H.Muller, R.Wagner, K.Czerski</t>
    </r>
  </si>
  <si>
    <r>
      <t xml:space="preserve"> </t>
    </r>
    <r>
      <rPr>
        <sz val="10"/>
        <rFont val="ＭＳ Ｐゴシック"/>
        <family val="3"/>
      </rPr>
      <t xml:space="preserve">Study of the Thermalization Process in 72 MeV (p,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He) and (p, 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He) Inclusive Reactions</t>
    </r>
  </si>
  <si>
    <r>
      <t xml:space="preserve"> </t>
    </r>
    <r>
      <rPr>
        <sz val="10"/>
        <rFont val="ＭＳ Ｐゴシック"/>
        <family val="3"/>
      </rPr>
      <t>1987JI03</t>
    </r>
  </si>
  <si>
    <t xml:space="preserve"> CNP</t>
  </si>
  <si>
    <t>Jin Weiguo</t>
  </si>
  <si>
    <r>
      <t xml:space="preserve"> </t>
    </r>
    <r>
      <rPr>
        <sz val="10"/>
        <rFont val="ＭＳ Ｐゴシック"/>
        <family val="3"/>
      </rPr>
      <t>Jin Weiguo, Zhao Guoqing, Zhou Zhuying, Ren Yuehua, Wu Xiangjian</t>
    </r>
  </si>
  <si>
    <r>
      <t xml:space="preserve"> </t>
    </r>
    <r>
      <rPr>
        <sz val="10"/>
        <rFont val="ＭＳ Ｐゴシック"/>
        <family val="3"/>
      </rPr>
      <t xml:space="preserve">Measurement of the Lifetime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Resonant Reaction by the Blocking Effect</t>
    </r>
  </si>
  <si>
    <r>
      <t xml:space="preserve"> </t>
    </r>
    <r>
      <rPr>
        <sz val="10"/>
        <rFont val="ＭＳ Ｐゴシック"/>
        <family val="3"/>
      </rPr>
      <t>1987JI02</t>
    </r>
  </si>
  <si>
    <t>W.G.Jin,</t>
  </si>
  <si>
    <r>
      <t xml:space="preserve"> </t>
    </r>
    <r>
      <rPr>
        <sz val="10"/>
        <rFont val="ＭＳ Ｐゴシック"/>
        <family val="3"/>
      </rPr>
      <t>W.G.Jin, G.Q.Zhao, Q.Y.Shao, Y.H.Ren, X.J.Wu, Z.Y.Zhou</t>
    </r>
  </si>
  <si>
    <r>
      <t xml:space="preserve"> </t>
    </r>
    <r>
      <rPr>
        <sz val="10"/>
        <rFont val="ＭＳ Ｐゴシック"/>
        <family val="3"/>
      </rPr>
      <t xml:space="preserve">Lifetime Measurement of 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Compound State at 13.095 MeV by the Blocking Effect</t>
    </r>
  </si>
  <si>
    <t>986</t>
  </si>
  <si>
    <t xml:space="preserve"> C.Pruneau</t>
  </si>
  <si>
    <r>
      <t xml:space="preserve"> </t>
    </r>
    <r>
      <rPr>
        <sz val="10"/>
        <rFont val="ＭＳ Ｐゴシック"/>
        <family val="3"/>
      </rPr>
      <t>C.Pruneau, C.Rangacharyulu, M.B.Chatterjee, S.Ahmad, C.St-Pierre</t>
    </r>
  </si>
  <si>
    <r>
      <t xml:space="preserve"> </t>
    </r>
    <r>
      <rPr>
        <sz val="10"/>
        <rFont val="ＭＳ Ｐゴシック"/>
        <family val="3"/>
      </rPr>
      <t xml:space="preserve">Resonances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 + p for E(p) = 3.1-3.6 MeV</t>
    </r>
  </si>
  <si>
    <r>
      <t xml:space="preserve"> </t>
    </r>
    <r>
      <rPr>
        <sz val="10"/>
        <rFont val="ＭＳ Ｐゴシック"/>
        <family val="3"/>
      </rPr>
      <t>1986ERZY</t>
    </r>
  </si>
  <si>
    <t xml:space="preserve"> Program and Theses, Proc.36th,Ann.Conf.Nucl.Spectrosc.Struct.At.Nuclei, Kharkov, p.53 (1986)</t>
  </si>
  <si>
    <t>N.V.Eremin,</t>
  </si>
  <si>
    <r>
      <t xml:space="preserve"> </t>
    </r>
    <r>
      <rPr>
        <sz val="10"/>
        <rFont val="ＭＳ Ｐゴシック"/>
        <family val="3"/>
      </rPr>
      <t>N.V.Eremin, Yu.V.Melikov, A.F.Tulinov, V.F.Strizhov</t>
    </r>
  </si>
  <si>
    <t>1985HO02</t>
  </si>
  <si>
    <t>F.Hoyler,</t>
  </si>
  <si>
    <r>
      <t xml:space="preserve"> </t>
    </r>
    <r>
      <rPr>
        <sz val="10"/>
        <rFont val="ＭＳ Ｐゴシック"/>
        <family val="3"/>
      </rPr>
      <t>F.Hoyler, H.Oberhummer, T.Rohwer, G.Staudt, H.V.Klapdor</t>
    </r>
  </si>
  <si>
    <r>
      <t xml:space="preserve"> </t>
    </r>
    <r>
      <rPr>
        <sz val="10"/>
        <rFont val="ＭＳ Ｐゴシック"/>
        <family val="3"/>
      </rPr>
      <t xml:space="preserve">Microscopic and Semimicroscopic Analysis of the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in the Energy Range between 20 and 45 MeV</t>
    </r>
  </si>
  <si>
    <r>
      <t xml:space="preserve"> </t>
    </r>
    <r>
      <rPr>
        <sz val="10"/>
        <rFont val="ＭＳ Ｐゴシック"/>
        <family val="3"/>
      </rPr>
      <t>1984NEZZ</t>
    </r>
  </si>
  <si>
    <t>No.4, 640, AK12</t>
  </si>
  <si>
    <t>R.O.Nelson,</t>
  </si>
  <si>
    <r>
      <t xml:space="preserve"> </t>
    </r>
    <r>
      <rPr>
        <sz val="10"/>
        <rFont val="ＭＳ Ｐゴシック"/>
        <family val="3"/>
      </rPr>
      <t>R.O.Nelson, C.R.Westerfeldt, E.G.Bilpuch, G.E.Mitchell</t>
    </r>
  </si>
  <si>
    <r>
      <t xml:space="preserve"> </t>
    </r>
    <r>
      <rPr>
        <sz val="10"/>
        <rFont val="ＭＳ Ｐゴシック"/>
        <family val="3"/>
      </rPr>
      <t xml:space="preserve">Levels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from High Resolution Proton Scattering</t>
    </r>
  </si>
  <si>
    <r>
      <t xml:space="preserve"> </t>
    </r>
    <r>
      <rPr>
        <sz val="10"/>
        <rFont val="ＭＳ Ｐゴシック"/>
        <family val="3"/>
      </rPr>
      <t>1984NE04</t>
    </r>
  </si>
  <si>
    <t>755</t>
  </si>
  <si>
    <r>
      <t xml:space="preserve"> </t>
    </r>
    <r>
      <rPr>
        <sz val="10"/>
        <rFont val="ＭＳ Ｐゴシック"/>
        <family val="3"/>
      </rPr>
      <t>R.O.Nelson, E.G.Bilpuch, C.R.Westerfeldt, G.E.Mitchell</t>
    </r>
  </si>
  <si>
    <r>
      <t xml:space="preserve"> </t>
    </r>
    <r>
      <rPr>
        <sz val="10"/>
        <rFont val="ＭＳ Ｐゴシック"/>
        <family val="3"/>
      </rPr>
      <t xml:space="preserve">Proton Resonances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from E(x) = 13.4 to 14.5 MeV</t>
    </r>
  </si>
  <si>
    <r>
      <t xml:space="preserve"> </t>
    </r>
    <r>
      <rPr>
        <sz val="10"/>
        <rFont val="ＭＳ Ｐゴシック"/>
        <family val="3"/>
      </rPr>
      <t>1984NE03</t>
    </r>
  </si>
  <si>
    <t>1656</t>
  </si>
  <si>
    <r>
      <t xml:space="preserve"> </t>
    </r>
    <r>
      <rPr>
        <sz val="10"/>
        <rFont val="ＭＳ Ｐゴシック"/>
        <family val="3"/>
      </rPr>
      <t xml:space="preserve">Proton Resonances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from E(x) = 12.5 to 13.4 MeV</t>
    </r>
  </si>
  <si>
    <r>
      <t xml:space="preserve"> </t>
    </r>
    <r>
      <rPr>
        <sz val="10"/>
        <rFont val="ＭＳ Ｐゴシック"/>
        <family val="3"/>
      </rPr>
      <t>1983SA30</t>
    </r>
  </si>
  <si>
    <t xml:space="preserve"> AUJ</t>
  </si>
  <si>
    <t xml:space="preserve"> 36</t>
  </si>
  <si>
    <r>
      <t xml:space="preserve"> </t>
    </r>
    <r>
      <rPr>
        <sz val="10"/>
        <rFont val="ＭＳ Ｐゴシック"/>
        <family val="3"/>
      </rPr>
      <t>D.G.Sargood</t>
    </r>
  </si>
  <si>
    <r>
      <t xml:space="preserve"> </t>
    </r>
    <r>
      <rPr>
        <sz val="10"/>
        <rFont val="ＭＳ Ｐゴシック"/>
        <family val="3"/>
      </rPr>
      <t>Effect of Excited States on Thermonuclear Reaction Rates</t>
    </r>
  </si>
  <si>
    <r>
      <t xml:space="preserve"> </t>
    </r>
    <r>
      <rPr>
        <sz val="10"/>
        <rFont val="ＭＳ Ｐゴシック"/>
        <family val="3"/>
      </rPr>
      <t>1983OB01</t>
    </r>
  </si>
  <si>
    <t>H.Oberhummer,</t>
  </si>
  <si>
    <r>
      <t xml:space="preserve"> </t>
    </r>
    <r>
      <rPr>
        <sz val="10"/>
        <rFont val="ＭＳ Ｐゴシック"/>
        <family val="3"/>
      </rPr>
      <t>H.Oberhummer, W.Pfeifer, F.Brunner, H.H.Muller</t>
    </r>
  </si>
  <si>
    <r>
      <t xml:space="preserve"> </t>
    </r>
    <r>
      <rPr>
        <sz val="10"/>
        <rFont val="ＭＳ Ｐゴシック"/>
        <family val="3"/>
      </rPr>
      <t>Microscopic Model for the Transfer Reactions (N,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and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 using the Isospin Formalism</t>
    </r>
  </si>
  <si>
    <r>
      <t xml:space="preserve"> </t>
    </r>
    <r>
      <rPr>
        <sz val="10"/>
        <rFont val="ＭＳ Ｐゴシック"/>
        <family val="3"/>
      </rPr>
      <t>1983FU02</t>
    </r>
  </si>
  <si>
    <t>1332</t>
  </si>
  <si>
    <t>E.Fuschini,</t>
  </si>
  <si>
    <r>
      <t xml:space="preserve"> </t>
    </r>
    <r>
      <rPr>
        <sz val="10"/>
        <rFont val="ＭＳ Ｐゴシック"/>
        <family val="3"/>
      </rPr>
      <t>E.Fuschini, F.Malaguti, A.Uguzzoni, E.Verondini</t>
    </r>
  </si>
  <si>
    <r>
      <t xml:space="preserve"> </t>
    </r>
    <r>
      <rPr>
        <sz val="10"/>
        <rFont val="ＭＳ Ｐゴシック"/>
        <family val="3"/>
      </rPr>
      <t xml:space="preserve">Blocking Measurement of a Relatively Long Lifetime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12.073 MeV level</t>
    </r>
  </si>
  <si>
    <r>
      <t xml:space="preserve"> </t>
    </r>
    <r>
      <rPr>
        <sz val="10"/>
        <rFont val="ＭＳ Ｐゴシック"/>
        <family val="3"/>
      </rPr>
      <t>1983CH19</t>
    </r>
  </si>
  <si>
    <t>126</t>
  </si>
  <si>
    <t>V.Ya.Chumanov,</t>
  </si>
  <si>
    <r>
      <t xml:space="preserve"> </t>
    </r>
    <r>
      <rPr>
        <sz val="10"/>
        <rFont val="ＭＳ Ｐゴシック"/>
        <family val="3"/>
      </rPr>
      <t>V.Ya.Chumanov, O.V.Chumanova, T.V.Grankina, G.P.Pokhil, A.F.Tulinov</t>
    </r>
  </si>
  <si>
    <r>
      <t xml:space="preserve"> </t>
    </r>
    <r>
      <rPr>
        <sz val="10"/>
        <rFont val="ＭＳ Ｐゴシック"/>
        <family val="3"/>
      </rPr>
      <t>A New Method for Determining Nuclear Reaction Times</t>
    </r>
  </si>
  <si>
    <r>
      <t xml:space="preserve"> </t>
    </r>
    <r>
      <rPr>
        <sz val="10"/>
        <rFont val="ＭＳ Ｐゴシック"/>
        <family val="3"/>
      </rPr>
      <t>1983BR07</t>
    </r>
  </si>
  <si>
    <t>398</t>
  </si>
  <si>
    <t>84</t>
  </si>
  <si>
    <t>F.Brunner,</t>
  </si>
  <si>
    <r>
      <t xml:space="preserve"> </t>
    </r>
    <r>
      <rPr>
        <sz val="10"/>
        <rFont val="ＭＳ Ｐゴシック"/>
        <family val="3"/>
      </rPr>
      <t>F.Brunner, H.H.Muller, C.Dorninger, H.Oberhummer</t>
    </r>
  </si>
  <si>
    <r>
      <t xml:space="preserve"> </t>
    </r>
    <r>
      <rPr>
        <sz val="10"/>
        <rFont val="ＭＳ Ｐゴシック"/>
        <family val="3"/>
      </rPr>
      <t>Absolute Normalisation in Microscopic DWBA Analysis of the Three-Nucleon Transfer-Reaction Cross Sections</t>
    </r>
  </si>
  <si>
    <r>
      <t xml:space="preserve"> </t>
    </r>
    <r>
      <rPr>
        <sz val="10"/>
        <rFont val="ＭＳ Ｐゴシック"/>
        <family val="3"/>
      </rPr>
      <t>1983BL03</t>
    </r>
  </si>
  <si>
    <t xml:space="preserve"> PRL</t>
  </si>
  <si>
    <t>355</t>
  </si>
  <si>
    <t>E.Blanke,</t>
  </si>
  <si>
    <r>
      <t xml:space="preserve"> </t>
    </r>
    <r>
      <rPr>
        <sz val="10"/>
        <rFont val="ＭＳ Ｐゴシック"/>
        <family val="3"/>
      </rPr>
      <t>E.Blanke, H.Driller, W.Glockle, H.Genz, A.Richter, G.Schrieder</t>
    </r>
  </si>
  <si>
    <r>
      <t xml:space="preserve"> </t>
    </r>
    <r>
      <rPr>
        <sz val="10"/>
        <rFont val="ＭＳ Ｐゴシック"/>
        <family val="3"/>
      </rPr>
      <t xml:space="preserve">Improved Experimental Test of Detailed Balance and Time Reversibility in the Reactions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 + p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Mg +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Mg +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 + p</t>
    </r>
  </si>
  <si>
    <r>
      <t xml:space="preserve"> </t>
    </r>
    <r>
      <rPr>
        <sz val="10"/>
        <rFont val="ＭＳ Ｐゴシック"/>
        <family val="3"/>
      </rPr>
      <t>1982MA15</t>
    </r>
  </si>
  <si>
    <t>25</t>
  </si>
  <si>
    <t xml:space="preserve"> 2181</t>
  </si>
  <si>
    <t>G.J.Mathews,</t>
  </si>
  <si>
    <r>
      <t xml:space="preserve"> </t>
    </r>
    <r>
      <rPr>
        <sz val="10"/>
        <rFont val="ＭＳ Ｐゴシック"/>
        <family val="3"/>
      </rPr>
      <t>G.J.Mathews, B.G.Glagola, R.A.Moyle, V.E.Viola, Jr.</t>
    </r>
  </si>
  <si>
    <r>
      <t xml:space="preserve"> </t>
    </r>
    <r>
      <rPr>
        <sz val="10"/>
        <rFont val="ＭＳ Ｐゴシック"/>
        <family val="3"/>
      </rPr>
      <t>Inclusion of Deuteron and Alpha-Particle Collisions in Intranuclear Cascade Calculations</t>
    </r>
  </si>
  <si>
    <r>
      <t xml:space="preserve"> </t>
    </r>
    <r>
      <rPr>
        <sz val="10"/>
        <rFont val="ＭＳ Ｐゴシック"/>
        <family val="3"/>
      </rPr>
      <t>1982HOZU</t>
    </r>
  </si>
  <si>
    <t xml:space="preserve"> JUL-Spez-146, p.25 (1982)</t>
  </si>
  <si>
    <r>
      <t xml:space="preserve"> </t>
    </r>
    <r>
      <rPr>
        <sz val="10"/>
        <rFont val="ＭＳ Ｐゴシック"/>
        <family val="3"/>
      </rPr>
      <t>F.Hoyler, G.Staudt, S.A.Martin, W.Oelert</t>
    </r>
  </si>
  <si>
    <r>
      <t xml:space="preserve"> </t>
    </r>
    <r>
      <rPr>
        <sz val="10"/>
        <rFont val="ＭＳ Ｐゴシック"/>
        <family val="3"/>
      </rPr>
      <t>DWBA Analysis of the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 xml:space="preserve">Mg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</si>
  <si>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r>
      <t xml:space="preserve"> </t>
    </r>
    <r>
      <rPr>
        <sz val="10"/>
        <rFont val="ＭＳ Ｐゴシック"/>
        <family val="3"/>
      </rPr>
      <t xml:space="preserve">Gamma-Ray Studies at the 2876- and 2879-keV Resonances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Al+p</t>
    </r>
  </si>
  <si>
    <r>
      <t xml:space="preserve"> </t>
    </r>
    <r>
      <rPr>
        <sz val="10"/>
        <rFont val="ＭＳ Ｐゴシック"/>
        <family val="3"/>
      </rPr>
      <t>1975ME14</t>
    </r>
  </si>
  <si>
    <r>
      <t xml:space="preserve"> </t>
    </r>
    <r>
      <rPr>
        <sz val="10"/>
        <rFont val="ＭＳ Ｐゴシック"/>
        <family val="3"/>
      </rPr>
      <t>M.A.Meyer, I.Venter, D.Reitmann</t>
    </r>
  </si>
  <si>
    <r>
      <t xml:space="preserve"> </t>
    </r>
    <r>
      <rPr>
        <sz val="10"/>
        <rFont val="ＭＳ Ｐゴシック"/>
        <family val="3"/>
      </rPr>
      <t xml:space="preserve">Energy Levels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</si>
  <si>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1975HU16</t>
    </r>
  </si>
  <si>
    <t xml:space="preserve"> ATOMKI Kozlem. 17, 371 (1975)</t>
  </si>
  <si>
    <t>371</t>
  </si>
  <si>
    <t>I.Hunyadi,</t>
  </si>
  <si>
    <r>
      <t xml:space="preserve"> </t>
    </r>
    <r>
      <rPr>
        <sz val="10"/>
        <rFont val="ＭＳ Ｐゴシック"/>
        <family val="3"/>
      </rPr>
      <t>I.Hunyadi, E.Koltay, L.Zolnay</t>
    </r>
  </si>
  <si>
    <r>
      <t xml:space="preserve"> </t>
    </r>
    <r>
      <rPr>
        <sz val="10"/>
        <rFont val="ＭＳ Ｐゴシック"/>
        <family val="3"/>
      </rPr>
      <t xml:space="preserve">A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Rezonancia Allapotainak Vizsgalata Az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Magreakcioban E = 1540-2220 keV Energia Tartomanyban</t>
    </r>
  </si>
  <si>
    <r>
      <t xml:space="preserve"> </t>
    </r>
    <r>
      <rPr>
        <sz val="10"/>
        <rFont val="ＭＳ Ｐゴシック"/>
        <family val="3"/>
      </rPr>
      <t>1974VA20</t>
    </r>
  </si>
  <si>
    <t>769</t>
  </si>
  <si>
    <r>
      <t xml:space="preserve"> </t>
    </r>
    <r>
      <rPr>
        <sz val="10"/>
        <rFont val="ＭＳ Ｐゴシック"/>
        <family val="3"/>
      </rPr>
      <t>S.S.Vasilev, A.S.Demyanova, T.N.Mikhaleva, D.L.Chuprunov</t>
    </r>
  </si>
  <si>
    <r>
      <t xml:space="preserve"> </t>
    </r>
    <r>
      <rPr>
        <sz val="10"/>
        <rFont val="ＭＳ Ｐゴシック"/>
        <family val="3"/>
      </rPr>
      <t xml:space="preserve">Determining the Spin and Parity of the 17.75 MeV Level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</si>
  <si>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No.4, 92</t>
  </si>
  <si>
    <r>
      <t xml:space="preserve"> </t>
    </r>
    <r>
      <rPr>
        <sz val="10"/>
        <rFont val="ＭＳ Ｐゴシック"/>
        <family val="3"/>
      </rPr>
      <t>1974ROYA</t>
    </r>
  </si>
  <si>
    <t>REPT BARC-770 P16</t>
  </si>
  <si>
    <t>770</t>
  </si>
  <si>
    <r>
      <t xml:space="preserve"> </t>
    </r>
    <r>
      <rPr>
        <sz val="10"/>
        <rFont val="ＭＳ Ｐゴシック"/>
        <family val="3"/>
      </rPr>
      <t>1974DOZE</t>
    </r>
  </si>
  <si>
    <t>REPT ZfK-283 P20</t>
  </si>
  <si>
    <t>283</t>
  </si>
  <si>
    <r>
      <t xml:space="preserve"> </t>
    </r>
    <r>
      <rPr>
        <sz val="10"/>
        <rFont val="ＭＳ Ｐゴシック"/>
        <family val="3"/>
      </rPr>
      <t>1973VAZY</t>
    </r>
  </si>
  <si>
    <t>CONF Tbilisi,p142</t>
  </si>
  <si>
    <t>142</t>
  </si>
  <si>
    <r>
      <t xml:space="preserve"> </t>
    </r>
    <r>
      <rPr>
        <sz val="10"/>
        <rFont val="ＭＳ Ｐゴシック"/>
        <family val="3"/>
      </rPr>
      <t>1973NA10</t>
    </r>
  </si>
  <si>
    <t>208</t>
  </si>
  <si>
    <t>545</t>
  </si>
  <si>
    <t>H.Nakayama,</t>
  </si>
  <si>
    <r>
      <t xml:space="preserve"> </t>
    </r>
    <r>
      <rPr>
        <sz val="10"/>
        <rFont val="ＭＳ Ｐゴシック"/>
        <family val="3"/>
      </rPr>
      <t>H.Nakayama, M.Ishii, K.Hisatake, F.Fujimoto, K.Komaki</t>
    </r>
  </si>
  <si>
    <r>
      <t xml:space="preserve"> </t>
    </r>
    <r>
      <rPr>
        <sz val="10"/>
        <rFont val="ＭＳ Ｐゴシック"/>
        <family val="3"/>
      </rPr>
      <t xml:space="preserve">Determination of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Times with the Blocking Effect</t>
    </r>
  </si>
  <si>
    <r>
      <t xml:space="preserve"> </t>
    </r>
    <r>
      <rPr>
        <sz val="10"/>
        <rFont val="ＭＳ Ｐゴシック"/>
        <family val="3"/>
      </rPr>
      <t>1973DA19</t>
    </r>
  </si>
  <si>
    <t xml:space="preserve"> JP(Paris)</t>
  </si>
  <si>
    <t>357</t>
  </si>
  <si>
    <r>
      <t xml:space="preserve"> </t>
    </r>
    <r>
      <rPr>
        <sz val="10"/>
        <rFont val="ＭＳ Ｐゴシック"/>
        <family val="3"/>
      </rPr>
      <t>J.Dalmas, D.Bertault</t>
    </r>
  </si>
  <si>
    <r>
      <t xml:space="preserve"> </t>
    </r>
    <r>
      <rPr>
        <sz val="10"/>
        <rFont val="ＭＳ Ｐゴシック"/>
        <family val="3"/>
      </rPr>
      <t xml:space="preserve">Etude des Resonances de la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dans le Domaine d'Energie E = 2 100-3 100 keV</t>
    </r>
  </si>
  <si>
    <r>
      <t xml:space="preserve"> </t>
    </r>
    <r>
      <rPr>
        <sz val="10"/>
        <rFont val="ＭＳ Ｐゴシック"/>
        <family val="3"/>
      </rPr>
      <t>1972VA21</t>
    </r>
  </si>
  <si>
    <t>659</t>
  </si>
  <si>
    <r>
      <t xml:space="preserve"> </t>
    </r>
    <r>
      <rPr>
        <sz val="10"/>
        <rFont val="ＭＳ Ｐゴシック"/>
        <family val="3"/>
      </rPr>
      <t>S.S.Vasilev, A.S.Demyanova, V.S.Zazulin, S.D.Kostyuchenkov, T.N.Mikhaleva, S.F.Niyakii, D.L.Chuprunov</t>
    </r>
  </si>
  <si>
    <r>
      <t xml:space="preserve"> </t>
    </r>
    <r>
      <rPr>
        <sz val="10"/>
        <rFont val="ＭＳ Ｐゴシック"/>
        <family val="3"/>
      </rPr>
      <t xml:space="preserve">Correlations of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Particles and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 Rays from the Reaction Al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1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)Mg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 for 6.40-MeV Protons</t>
    </r>
  </si>
  <si>
    <t>367</t>
  </si>
  <si>
    <r>
      <t xml:space="preserve"> </t>
    </r>
    <r>
      <rPr>
        <sz val="10"/>
        <rFont val="ＭＳ Ｐゴシック"/>
        <family val="3"/>
      </rPr>
      <t>1972OHZQ</t>
    </r>
  </si>
  <si>
    <t>REPT INSJ 1972 Ann REPT P21</t>
  </si>
  <si>
    <r>
      <t xml:space="preserve"> </t>
    </r>
    <r>
      <rPr>
        <sz val="10"/>
        <rFont val="ＭＳ Ｐゴシック"/>
        <family val="3"/>
      </rPr>
      <t>1972KO05</t>
    </r>
  </si>
  <si>
    <t xml:space="preserve"> 218</t>
  </si>
  <si>
    <t>K.Komaki,</t>
  </si>
  <si>
    <r>
      <t xml:space="preserve"> </t>
    </r>
    <r>
      <rPr>
        <sz val="10"/>
        <rFont val="ＭＳ Ｐゴシック"/>
        <family val="3"/>
      </rPr>
      <t>K.Komaki, F.Fujimoto, H.Nakayama, M.Ishii, K.Hisatake</t>
    </r>
  </si>
  <si>
    <r>
      <t xml:space="preserve"> </t>
    </r>
    <r>
      <rPr>
        <sz val="10"/>
        <rFont val="ＭＳ Ｐゴシック"/>
        <family val="3"/>
      </rPr>
      <t xml:space="preserve">Measurement of the Reaction Time for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by the Use of the Blocking Effect</t>
    </r>
  </si>
  <si>
    <r>
      <t xml:space="preserve"> </t>
    </r>
    <r>
      <rPr>
        <sz val="10"/>
        <rFont val="ＭＳ Ｐゴシック"/>
        <family val="3"/>
      </rPr>
      <t>1972DA05</t>
    </r>
  </si>
  <si>
    <t xml:space="preserve"> 274</t>
  </si>
  <si>
    <r>
      <t xml:space="preserve"> </t>
    </r>
    <r>
      <rPr>
        <sz val="10"/>
        <rFont val="ＭＳ Ｐゴシック"/>
        <family val="3"/>
      </rPr>
      <t>J.Dalmas, M.Vidal, D.Bertault, A.Lapierre</t>
    </r>
  </si>
  <si>
    <r>
      <t xml:space="preserve"> </t>
    </r>
    <r>
      <rPr>
        <sz val="10"/>
        <rFont val="ＭＳ Ｐゴシック"/>
        <family val="3"/>
      </rPr>
      <t xml:space="preserve">Sur les Fonctions d'Excitation de la Reaction de Capture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 des Protons par les Noyaux d'Aluminium-27</t>
    </r>
  </si>
  <si>
    <t>1978PA03</t>
  </si>
  <si>
    <t>17</t>
  </si>
  <si>
    <t>1550</t>
  </si>
  <si>
    <t>1978</t>
  </si>
  <si>
    <t>B.M.Paine, S.R.Kennett, D.G.Sargood</t>
  </si>
  <si>
    <t>1978KI12</t>
  </si>
  <si>
    <t>CHP</t>
  </si>
  <si>
    <t>16</t>
  </si>
  <si>
    <t>G.C.Kiang,</t>
  </si>
  <si>
    <t>G.C.Kiang, C.W.Wang, E.K.Lin, D.Wang, L.P.Liang</t>
  </si>
  <si>
    <r>
      <t xml:space="preserve">Further Studies in the 12917- and 12924 keV Levels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</si>
  <si>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1978DA08</t>
  </si>
  <si>
    <t>CJP</t>
  </si>
  <si>
    <t>917</t>
  </si>
  <si>
    <t>J.Dalmas,</t>
  </si>
  <si>
    <t>J.Dalmas, G.Y.Petit</t>
  </si>
  <si>
    <r>
      <t xml:space="preserve">Etude de Quelques Etats Excites de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</si>
  <si>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1978CA30</t>
  </si>
  <si>
    <t>155</t>
  </si>
  <si>
    <t>J.M.G.Caraca,</t>
  </si>
  <si>
    <t>J.M.G.Caraca, P.M.Correa</t>
  </si>
  <si>
    <t>The Ion-Atom Interaction in DSA Measurements</t>
  </si>
  <si>
    <t>1977ZAZZ</t>
  </si>
  <si>
    <t>JOUR BAPSA 22 995 AC9,Zarek</t>
  </si>
  <si>
    <t>1977SPZZ</t>
  </si>
  <si>
    <t>REPT INS-R-223,P7,Sparks</t>
  </si>
  <si>
    <t>1977RAZK</t>
  </si>
  <si>
    <t>BARC-897, p.17 (1977)</t>
  </si>
  <si>
    <t>897</t>
  </si>
  <si>
    <t>1977</t>
  </si>
  <si>
    <t>M.A.Rahman,</t>
  </si>
  <si>
    <t>M.A.Rahman, M.A.Awal, S.K.Gupta</t>
  </si>
  <si>
    <r>
      <t>Study of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Reactions</t>
    </r>
  </si>
  <si>
    <t>1977RAZC</t>
  </si>
  <si>
    <t>JOUR NUSBA supplement 1b,P77,Rahman</t>
  </si>
  <si>
    <t>1977RA21</t>
  </si>
  <si>
    <t>Pramana 8, 478 (1977)</t>
  </si>
  <si>
    <t>478</t>
  </si>
  <si>
    <t>M.A.Rahman, M.A.Awal, M.Rahman, H.M.Sengupta, S.K.Gupta</t>
  </si>
  <si>
    <r>
      <t xml:space="preserve">High Resolution Gamma-Ray Spectroscopy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Resonance Reaction</t>
    </r>
  </si>
  <si>
    <t>1977MIZM</t>
  </si>
  <si>
    <t>Proc.NP/And Solid State Phys.Symp.,NP., Pune, Vol.20B, p.151 (1977)</t>
  </si>
  <si>
    <t>20</t>
  </si>
  <si>
    <r>
      <t xml:space="preserve"> </t>
    </r>
    <r>
      <rPr>
        <sz val="10"/>
        <rFont val="ＭＳ Ｐゴシック"/>
        <family val="3"/>
      </rPr>
      <t>V.K.Mittal, D.K.Avasthi, I.M.Govil</t>
    </r>
  </si>
  <si>
    <r>
      <t xml:space="preserve">Energies and Lifetimes of the Levels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</si>
  <si>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1977MAYD</t>
  </si>
  <si>
    <t>REPT INDC(SEC)-61/LN,P73,Maas</t>
  </si>
  <si>
    <t>1977KE07</t>
  </si>
  <si>
    <t>140</t>
  </si>
  <si>
    <t xml:space="preserve"> 519</t>
  </si>
  <si>
    <t>D.L.Kennedy,</t>
  </si>
  <si>
    <t>D.L.Kennedy, J.C.P.Heggie, P.J.Davies, H.H.Bolotin</t>
  </si>
  <si>
    <r>
      <t xml:space="preserve">The 2046 keV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Resonance-Capture Reaction as a Gamma-Ray Intensity Calibration Standard</t>
    </r>
  </si>
  <si>
    <t>1977AN29</t>
  </si>
  <si>
    <t>147</t>
  </si>
  <si>
    <t xml:space="preserve"> 501</t>
  </si>
  <si>
    <t>A.Anttila,</t>
  </si>
  <si>
    <t>A.Anttila, J.Keinonen, M.Hautala, I.Forsblom</t>
  </si>
  <si>
    <r>
      <t xml:space="preserve">Use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Si,E = 992 keV Resonance as a Gamma-Ray Intensity Standard</t>
    </r>
  </si>
  <si>
    <t>1976SHYT</t>
  </si>
  <si>
    <t>JOUR PPSSA 19B 50,Sharma</t>
  </si>
  <si>
    <t>1976MCYX</t>
  </si>
  <si>
    <t>REPT INS-R-179,McCallum,P6</t>
  </si>
  <si>
    <t>1976KE08</t>
  </si>
  <si>
    <t>Soc.Sci.Fenn., Comment.Phys.-Math. 46, 61 (1976)</t>
  </si>
  <si>
    <t xml:space="preserve"> 46</t>
  </si>
  <si>
    <t>61</t>
  </si>
  <si>
    <t>1976</t>
  </si>
  <si>
    <t>J.Keinonen,</t>
  </si>
  <si>
    <t>J.Keinonen, A.Anttila</t>
  </si>
  <si>
    <r>
      <t xml:space="preserve">The Standard Resonance Strength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</si>
  <si>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t>1975THZP</t>
  </si>
  <si>
    <t>REPT CSNSM 1973-1975 Prog,P51</t>
  </si>
  <si>
    <t>51</t>
  </si>
  <si>
    <t>1975SC46</t>
  </si>
  <si>
    <t>131</t>
  </si>
  <si>
    <t>517</t>
  </si>
  <si>
    <t>1975</t>
  </si>
  <si>
    <t>H.L.Scott,</t>
  </si>
  <si>
    <t>H.L.Scott, T.F.Lusby</t>
  </si>
  <si>
    <r>
      <t xml:space="preserve">Intensity Measurements of the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-Ray Decay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via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E = 992 keV Resonance</t>
    </r>
  </si>
  <si>
    <t>1975RAYK</t>
  </si>
  <si>
    <t>BARC-843, p.26 (1975)</t>
  </si>
  <si>
    <t>843</t>
  </si>
  <si>
    <t>1975RAYE</t>
  </si>
  <si>
    <t>REPT AECD/MISC/5,P7,Rahman</t>
  </si>
  <si>
    <t>1975RA04</t>
  </si>
  <si>
    <t>NCL 12, 290 (1975)</t>
  </si>
  <si>
    <t xml:space="preserve"> 290</t>
  </si>
  <si>
    <t>M.A.Rahman, M.A.Awal, M.Rahman, H.M.Sen Gupta, S.K.Gupta</t>
  </si>
  <si>
    <r>
      <t>A Note on the Possible 4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Analogue-Antianalogue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</si>
  <si>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1975NE03</t>
  </si>
  <si>
    <t>11</t>
  </si>
  <si>
    <t>1461</t>
  </si>
  <si>
    <t>G.F.Neal,</t>
  </si>
  <si>
    <t>G.F.Neal, P.R.Chagnon</t>
  </si>
  <si>
    <r>
      <t xml:space="preserve">Gamma-Ray Studies at the 2876- and 2879-keV Resonances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Al+p</t>
    </r>
  </si>
  <si>
    <t>1975ME14</t>
  </si>
  <si>
    <t>250</t>
  </si>
  <si>
    <t>235</t>
  </si>
  <si>
    <t>M.A.Meyer,</t>
  </si>
  <si>
    <t>M.A.Meyer, I.Venter, D.Reitmann</t>
  </si>
  <si>
    <r>
      <t xml:space="preserve">Energy Levels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</si>
  <si>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1975MCZK</t>
  </si>
  <si>
    <t>REPT INS-R-157,P7</t>
  </si>
  <si>
    <t>157</t>
  </si>
  <si>
    <t>1975MCZE</t>
  </si>
  <si>
    <t>REPT INS-R-168</t>
  </si>
  <si>
    <t>168</t>
  </si>
  <si>
    <t>1975LEZU</t>
  </si>
  <si>
    <t>JOUR PHCAA 31 No3 32 DF3</t>
  </si>
  <si>
    <t>1975KR09</t>
  </si>
  <si>
    <t>127</t>
  </si>
  <si>
    <t>243</t>
  </si>
  <si>
    <t>M.Kregar,</t>
  </si>
  <si>
    <t>M.Kregar, P.Kump, M.Pavsic, V.Ramsak, P.Rupnik, M.Vakselj</t>
  </si>
  <si>
    <t>Experimental Evidence for the Validity of Discontinuous Stopping in DSAM Analysis</t>
  </si>
  <si>
    <t>1975FR22</t>
  </si>
  <si>
    <t>255</t>
  </si>
  <si>
    <t>351</t>
  </si>
  <si>
    <t>G.G.Frank,</t>
  </si>
  <si>
    <t>G.G.Frank, B.C.Robertson, W.McLatchie</t>
  </si>
  <si>
    <r>
      <t xml:space="preserve">The Lifetime of the 8543 and 8945 keV Levels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</si>
  <si>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1975CU02</t>
  </si>
  <si>
    <t xml:space="preserve">Port.Phys. </t>
  </si>
  <si>
    <t>85</t>
  </si>
  <si>
    <t>J.D.Cunha,</t>
  </si>
  <si>
    <t>J.D.Cunha, P.M.Correa, C.M.Da Silva</t>
  </si>
  <si>
    <r>
      <t xml:space="preserve">The Decay of Some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Resonances</t>
    </r>
  </si>
  <si>
    <t>1975CH44</t>
  </si>
  <si>
    <t>PKL 3, 54 (1975)</t>
  </si>
  <si>
    <t>3</t>
  </si>
  <si>
    <t>54</t>
  </si>
  <si>
    <t>I.I.Chkalov,</t>
  </si>
  <si>
    <t>I.I.Chkalov, N.G.Shevchenko, N.G.Afanasev, I.I.Zalyubovskij, A.S.Litvinenko, A.A.Khomich, V.N.Polishchuk</t>
  </si>
  <si>
    <t>Correlation between the Maxima of the Fine Structure of the Giant Resonance in the Nucleus with Mass A and the Discrete Levels in Lighter Nuclei</t>
  </si>
  <si>
    <t>1975BI16</t>
  </si>
  <si>
    <t>PL/A</t>
  </si>
  <si>
    <t>53</t>
  </si>
  <si>
    <t>471</t>
  </si>
  <si>
    <t>M.Bister,</t>
  </si>
  <si>
    <t>M.Bister, A.Anttila, J.Keinonen</t>
  </si>
  <si>
    <t>A Method for Determination of Nuclear and Electronic Stopping Power Parameters</t>
  </si>
  <si>
    <t>1975AN09</t>
  </si>
  <si>
    <t>124</t>
  </si>
  <si>
    <t>605</t>
  </si>
  <si>
    <t>A.Anttila, J.Keinonen, M.Bister</t>
  </si>
  <si>
    <t>DSA Measurements with Two-Target Arrangement</t>
  </si>
  <si>
    <t>1974VAYO</t>
  </si>
  <si>
    <t>CONF Vienna(Charged-Particle-Induced Rad Capture),Proc P61</t>
  </si>
  <si>
    <t>1974</t>
  </si>
  <si>
    <t>1974SCYG</t>
  </si>
  <si>
    <t>JOUR BAPSA 19 1076 AB7</t>
  </si>
  <si>
    <t>1974REZO</t>
  </si>
  <si>
    <t>REPT CONF-740218,Paper 4</t>
  </si>
  <si>
    <t>1974RAYY</t>
  </si>
  <si>
    <r>
      <t>CONF Delhi(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Transition Probabilities),Abstract No1C4</t>
    </r>
  </si>
  <si>
    <t>1974NEZZ</t>
  </si>
  <si>
    <t>19</t>
  </si>
  <si>
    <t>No.1, 74, HF1</t>
  </si>
  <si>
    <t>G.F.Neal, S.T.Lam</t>
  </si>
  <si>
    <r>
      <t xml:space="preserve">Spin and Lifetime Measurements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</si>
  <si>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1974MOZV</t>
  </si>
  <si>
    <t>JOUR BAPSA 19 498 EG7</t>
  </si>
  <si>
    <t>1974HO36</t>
  </si>
  <si>
    <t>PHF</t>
  </si>
  <si>
    <t>15</t>
  </si>
  <si>
    <t>P.Holmberg,</t>
  </si>
  <si>
    <t>P.Holmberg, I.Forsblom, T.Sundius</t>
  </si>
  <si>
    <r>
      <t xml:space="preserve">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as a Calibration Standard for E = 1.5-12.0 MeV Gamma Rays</t>
    </r>
  </si>
  <si>
    <t>1974HAWD</t>
  </si>
  <si>
    <t>CONF Vienna(Charged-Particle-Induced Rad Capture),Proc P293</t>
  </si>
  <si>
    <t>293</t>
  </si>
  <si>
    <r>
      <t xml:space="preserve"> </t>
    </r>
    <r>
      <rPr>
        <sz val="10"/>
        <rFont val="ＭＳ Ｐゴシック"/>
        <family val="3"/>
      </rPr>
      <t>1974DA15</t>
    </r>
  </si>
  <si>
    <t>2200</t>
  </si>
  <si>
    <t>J.Dalmas, F.Leccia, M.M.Aleonard</t>
  </si>
  <si>
    <r>
      <t xml:space="preserve">E = 1.118 MeV Resonance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</si>
  <si>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t>1974AL04</t>
  </si>
  <si>
    <t>49</t>
  </si>
  <si>
    <t>M.M.Aleonard,</t>
  </si>
  <si>
    <t>M.M.Aleonard, C.Boursiquot, P.Hubert, P.Mennrath</t>
  </si>
  <si>
    <r>
      <t>Strengths of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 Resonances in </t>
    </r>
    <r>
      <rPr>
        <vertAlign val="superscript"/>
        <sz val="10"/>
        <rFont val="ＭＳ Ｐゴシック"/>
        <family val="3"/>
      </rPr>
      <t>33</t>
    </r>
    <r>
      <rPr>
        <sz val="10"/>
        <rFont val="ＭＳ Ｐゴシック"/>
        <family val="3"/>
      </rPr>
      <t xml:space="preserve">Cl, </t>
    </r>
    <r>
      <rPr>
        <vertAlign val="superscript"/>
        <sz val="10"/>
        <rFont val="ＭＳ Ｐゴシック"/>
        <family val="3"/>
      </rPr>
      <t>35</t>
    </r>
    <r>
      <rPr>
        <sz val="10"/>
        <rFont val="ＭＳ Ｐゴシック"/>
        <family val="3"/>
      </rPr>
      <t xml:space="preserve">Cl and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</si>
  <si>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1973NEZY</t>
  </si>
  <si>
    <t>JOUR BAPSA 18 58,G Neal,1/15/73</t>
  </si>
  <si>
    <t>1973NEYU</t>
  </si>
  <si>
    <t>THESIS DABBB 34B 810</t>
  </si>
  <si>
    <t>1973NEYS</t>
  </si>
  <si>
    <t>REPT Univ Notre Dame 1973 Annual,P109</t>
  </si>
  <si>
    <t>1973NE11</t>
  </si>
  <si>
    <t>45</t>
  </si>
  <si>
    <r>
      <t>The 6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 Analog-Antianalog States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</si>
  <si>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1973MI24</t>
  </si>
  <si>
    <t>RPA</t>
  </si>
  <si>
    <t>307</t>
  </si>
  <si>
    <t>C.Miehe,</t>
  </si>
  <si>
    <r>
      <t xml:space="preserve"> </t>
    </r>
    <r>
      <rPr>
        <sz val="10"/>
        <rFont val="ＭＳ Ｐゴシック"/>
        <family val="3"/>
      </rPr>
      <t>C.Miehe, J.P.Gonidec, A.Huck, G.Walter</t>
    </r>
  </si>
  <si>
    <r>
      <t>Mise en Evidence et Etude de l'Etat J</t>
    </r>
    <r>
      <rPr>
        <sz val="10"/>
        <rFont val="Symbol"/>
        <family val="1"/>
      </rPr>
      <t>p</t>
    </r>
    <r>
      <rPr>
        <sz val="10"/>
        <rFont val="ＭＳ Ｐゴシック"/>
        <family val="3"/>
      </rPr>
      <t xml:space="preserve"> = 6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, T = 1 a E(x) = 14 356 keV dans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</si>
  <si>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1973HAVT</t>
  </si>
  <si>
    <t>CONF Munich(Nucl Phys),Vol1 P635</t>
  </si>
  <si>
    <t>635</t>
  </si>
  <si>
    <t>1973DAYX</t>
  </si>
  <si>
    <t>Proc.Int.Conf.Nucl.Phys., Munich, J.de Boer, H.J.Mang, Eds., North-Holland Publ.Co., Amsterdam, Vol.1, p.575 (1973)</t>
  </si>
  <si>
    <t>575</t>
  </si>
  <si>
    <t>C.M.da Silva</t>
  </si>
  <si>
    <r>
      <t xml:space="preserve"> </t>
    </r>
    <r>
      <rPr>
        <sz val="10"/>
        <rFont val="ＭＳ Ｐゴシック"/>
        <family val="3"/>
      </rPr>
      <t>C.M.da Silva</t>
    </r>
  </si>
  <si>
    <r>
      <t xml:space="preserve">Group Decay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</si>
  <si>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1973DA39</t>
    </r>
  </si>
  <si>
    <t xml:space="preserve"> CR/B</t>
  </si>
  <si>
    <t>277</t>
  </si>
  <si>
    <t>435</t>
  </si>
  <si>
    <t>J.Dalmas</t>
  </si>
  <si>
    <r>
      <t xml:space="preserve">Etude de la Resonance E = 1.118 MeV dans la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</si>
  <si>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1973DA36</t>
  </si>
  <si>
    <t>CR/B</t>
  </si>
  <si>
    <t>237</t>
  </si>
  <si>
    <t>Sur les Reactions Produites sur les Noyaux d'Aluminium-27 par des Protons d'Energie Comprise entre 1.9 et 3.1 MeV</t>
  </si>
  <si>
    <t>1973DA19</t>
  </si>
  <si>
    <t>JP(Paris)</t>
  </si>
  <si>
    <t>J.Dalmas, D.Bertault</t>
  </si>
  <si>
    <r>
      <t xml:space="preserve">Etude des Resonances de la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dans le Domaine d'Energie E = 2 100-3 100 keV</t>
    </r>
  </si>
  <si>
    <t>1973CUZW</t>
  </si>
  <si>
    <t>REPT EANDC(OR)-132/L P10</t>
  </si>
  <si>
    <t>1973</t>
  </si>
  <si>
    <t>1973CAYC</t>
  </si>
  <si>
    <t>JOUR PANUA 5 142</t>
  </si>
  <si>
    <t>1973CAXN</t>
  </si>
  <si>
    <t>JOUR PANUA 5 194</t>
  </si>
  <si>
    <t>194</t>
  </si>
  <si>
    <t>1973CA38</t>
  </si>
  <si>
    <t>Part.Nucl. 6, 76 (1973)</t>
  </si>
  <si>
    <t>6</t>
  </si>
  <si>
    <t>L.E.Carlson,</t>
  </si>
  <si>
    <t>L.E.Carlson, D.Branford, F.C.P.Huang, T.R.Ophel</t>
  </si>
  <si>
    <r>
      <t xml:space="preserve">The 1522 keV Transition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</si>
  <si>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1973BRZM</t>
  </si>
  <si>
    <t>REPT ANU-P-564,p4-2</t>
  </si>
  <si>
    <t>564</t>
  </si>
  <si>
    <t>4-2</t>
  </si>
  <si>
    <t>1973BRXN</t>
  </si>
  <si>
    <t>REPT INDC(SEC)-35/L P20</t>
  </si>
  <si>
    <t>35</t>
  </si>
  <si>
    <t>1973AVZY</t>
  </si>
  <si>
    <t>JOUR BAPSA 18 677 HK6</t>
  </si>
  <si>
    <t>18</t>
  </si>
  <si>
    <t>677 HK6</t>
  </si>
  <si>
    <t>1972RAYX</t>
  </si>
  <si>
    <t>REPT INDC(SEC)-28/L,P115,11/30/72</t>
  </si>
  <si>
    <t>115</t>
  </si>
  <si>
    <t>1972</t>
  </si>
  <si>
    <t>1972RAYU</t>
  </si>
  <si>
    <t>CONF Bombay(Nucl Phys,Solid State Phys) Vol14B P19</t>
  </si>
  <si>
    <t>14</t>
  </si>
  <si>
    <t>1972RAYH</t>
  </si>
  <si>
    <t>REPT BARC-614,P45</t>
  </si>
  <si>
    <t>614</t>
  </si>
  <si>
    <t>1972NEZW</t>
  </si>
  <si>
    <t>JOUR BAPSA 17 484,G F Neal,4/30/72</t>
  </si>
  <si>
    <t>484,G F</t>
  </si>
  <si>
    <t>1972HS06</t>
  </si>
  <si>
    <t>CHP 10, 55 (1972)</t>
  </si>
  <si>
    <t>10</t>
  </si>
  <si>
    <t>55</t>
  </si>
  <si>
    <t>T.H.Hsu,</t>
  </si>
  <si>
    <t>T.H.Hsu, E.K.Lin, C.C.Hsu, Y.C.Liu, P.K.Tseng, C.W.Wang, W.S.Hsu</t>
  </si>
  <si>
    <r>
      <t xml:space="preserve">Investigation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in the Proton Energy Range 925-2,760 keV</t>
    </r>
  </si>
  <si>
    <t>1972FO27</t>
  </si>
  <si>
    <t>Comment.Phys.-Math. 42, 261 (1972)</t>
  </si>
  <si>
    <t xml:space="preserve"> 42</t>
  </si>
  <si>
    <t>261</t>
  </si>
  <si>
    <t>I.Forsblom</t>
  </si>
  <si>
    <r>
      <t xml:space="preserve">Branching Ratios of Some Bound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</si>
  <si>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1972FO26</t>
  </si>
  <si>
    <t>Comment.Phys.-Math. 42, 260 (1972)</t>
  </si>
  <si>
    <t>42</t>
  </si>
  <si>
    <t xml:space="preserve"> 260</t>
  </si>
  <si>
    <t>I.Forsblom,</t>
  </si>
  <si>
    <t>I.Forsblom, M.Viitasalo</t>
  </si>
  <si>
    <r>
      <t xml:space="preserve"> </t>
    </r>
    <r>
      <rPr>
        <sz val="10"/>
        <rFont val="ＭＳ Ｐゴシック"/>
        <family val="3"/>
      </rPr>
      <t>1971AR40</t>
    </r>
  </si>
  <si>
    <t xml:space="preserve"> RMF</t>
  </si>
  <si>
    <t>161</t>
  </si>
  <si>
    <t>A.Arriola,</t>
  </si>
  <si>
    <r>
      <t xml:space="preserve"> </t>
    </r>
    <r>
      <rPr>
        <sz val="10"/>
        <rFont val="ＭＳ Ｐゴシック"/>
        <family val="3"/>
      </rPr>
      <t>A.Arriola, J.Lira, J.Rickards, C.Cisneros, I.Alvarez, M.Flores</t>
    </r>
  </si>
  <si>
    <r>
      <t xml:space="preserve"> </t>
    </r>
    <r>
      <rPr>
        <sz val="10"/>
        <rFont val="ＭＳ Ｐゴシック"/>
        <family val="3"/>
      </rPr>
      <t xml:space="preserve">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Studied Through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at Low Energies</t>
    </r>
  </si>
  <si>
    <r>
      <t xml:space="preserve"> </t>
    </r>
    <r>
      <rPr>
        <sz val="10"/>
        <rFont val="ＭＳ Ｐゴシック"/>
        <family val="3"/>
      </rPr>
      <t xml:space="preserve">Niveaux d'Energie de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au Voisinage de 13,245 MeV Observes a l'Aide Des Reactions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et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</t>
    </r>
  </si>
  <si>
    <r>
      <t xml:space="preserve"> </t>
    </r>
    <r>
      <rPr>
        <sz val="10"/>
        <rFont val="ＭＳ Ｐゴシック"/>
        <family val="3"/>
      </rPr>
      <t>1970FO11</t>
    </r>
  </si>
  <si>
    <t xml:space="preserve"> Comment.Phys.-Math. 40, 65 (1970)</t>
  </si>
  <si>
    <r>
      <t xml:space="preserve"> </t>
    </r>
    <r>
      <rPr>
        <sz val="10"/>
        <rFont val="ＭＳ Ｐゴシック"/>
        <family val="3"/>
      </rPr>
      <t>I.Forsblom</t>
    </r>
  </si>
  <si>
    <r>
      <t xml:space="preserve"> </t>
    </r>
    <r>
      <rPr>
        <sz val="10"/>
        <rFont val="ＭＳ Ｐゴシック"/>
        <family val="3"/>
      </rPr>
      <t xml:space="preserve">An Investigation of 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Nucleus by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</si>
  <si>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r>
      <t xml:space="preserve"> </t>
    </r>
    <r>
      <rPr>
        <sz val="10"/>
        <rFont val="ＭＳ Ｐゴシック"/>
        <family val="3"/>
      </rPr>
      <t>1969SI02</t>
    </r>
  </si>
  <si>
    <t xml:space="preserve"> Soc.Sci.Fennica, Commentationes Phys.Math. 34, 47 (1969)</t>
  </si>
  <si>
    <t xml:space="preserve"> 47</t>
  </si>
  <si>
    <t>L.Simons,</t>
  </si>
  <si>
    <r>
      <t xml:space="preserve"> </t>
    </r>
    <r>
      <rPr>
        <sz val="10"/>
        <rFont val="ＭＳ Ｐゴシック"/>
        <family val="3"/>
      </rPr>
      <t>L.Simons, I.Forsblom, A.Kiuru, J.Rasanen, M.Viitasalo, B.Fant, P.Sola, K.Osterlund</t>
    </r>
  </si>
  <si>
    <r>
      <t xml:space="preserve"> </t>
    </r>
    <r>
      <rPr>
        <sz val="10"/>
        <rFont val="ＭＳ Ｐゴシック"/>
        <family val="3"/>
      </rPr>
      <t xml:space="preserve">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at the Proton Energies 1118, 1172, 1183, 1199 and 1328 keV</t>
    </r>
  </si>
  <si>
    <r>
      <t xml:space="preserve"> </t>
    </r>
    <r>
      <rPr>
        <sz val="10"/>
        <rFont val="ＭＳ Ｐゴシック"/>
        <family val="3"/>
      </rPr>
      <t>1969SH18</t>
    </r>
  </si>
  <si>
    <t>184</t>
  </si>
  <si>
    <t>1089</t>
  </si>
  <si>
    <t>R.W.Shaw,</t>
  </si>
  <si>
    <r>
      <t xml:space="preserve"> </t>
    </r>
    <r>
      <rPr>
        <sz val="10"/>
        <rFont val="ＭＳ Ｐゴシック"/>
        <family val="3"/>
      </rPr>
      <t>R.W.Shaw, Jr., A.A.Katsanos, R.Vandenbosch</t>
    </r>
  </si>
  <si>
    <r>
      <t xml:space="preserve"> </t>
    </r>
    <r>
      <rPr>
        <sz val="10"/>
        <rFont val="ＭＳ Ｐゴシック"/>
        <family val="3"/>
      </rPr>
      <t>Experimental Test of Statistical-Model Approximations When Gamma/D &gt;1</t>
    </r>
  </si>
  <si>
    <r>
      <t xml:space="preserve"> </t>
    </r>
    <r>
      <rPr>
        <sz val="10"/>
        <rFont val="ＭＳ Ｐゴシック"/>
        <family val="3"/>
      </rPr>
      <t>1969ME16</t>
    </r>
  </si>
  <si>
    <t>138</t>
  </si>
  <si>
    <t>M.K.Mehta,</t>
  </si>
  <si>
    <r>
      <t xml:space="preserve"> </t>
    </r>
    <r>
      <rPr>
        <sz val="10"/>
        <rFont val="ＭＳ Ｐゴシック"/>
        <family val="3"/>
      </rPr>
      <t>M.K.Mehta, A.S.Divatia</t>
    </r>
  </si>
  <si>
    <r>
      <t xml:space="preserve"> </t>
    </r>
    <r>
      <rPr>
        <sz val="10"/>
        <rFont val="ＭＳ Ｐゴシック"/>
        <family val="3"/>
      </rPr>
      <t xml:space="preserve">Structure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Cross Section Between E = 4.0 and 5.5 MeV</t>
    </r>
  </si>
  <si>
    <r>
      <t xml:space="preserve"> </t>
    </r>
    <r>
      <rPr>
        <sz val="10"/>
        <rFont val="ＭＳ Ｐゴシック"/>
        <family val="3"/>
      </rPr>
      <t>1969KO09</t>
    </r>
  </si>
  <si>
    <t>132</t>
  </si>
  <si>
    <t>611</t>
  </si>
  <si>
    <t>C.J.Kost,</t>
  </si>
  <si>
    <r>
      <t xml:space="preserve"> </t>
    </r>
    <r>
      <rPr>
        <sz val="10"/>
        <rFont val="ＭＳ Ｐゴシック"/>
        <family val="3"/>
      </rPr>
      <t>C.J.Kost, B.Hird</t>
    </r>
  </si>
  <si>
    <r>
      <t xml:space="preserve"> </t>
    </r>
    <r>
      <rPr>
        <sz val="10"/>
        <rFont val="ＭＳ Ｐゴシック"/>
        <family val="3"/>
      </rPr>
      <t xml:space="preserve">An Analysis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Mg and the </t>
    </r>
    <r>
      <rPr>
        <vertAlign val="superscript"/>
        <sz val="10"/>
        <rFont val="ＭＳ Ｐゴシック"/>
        <family val="3"/>
      </rPr>
      <t>23</t>
    </r>
    <r>
      <rPr>
        <sz val="10"/>
        <rFont val="ＭＳ Ｐゴシック"/>
        <family val="3"/>
      </rPr>
      <t>Na(p,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20</t>
    </r>
    <r>
      <rPr>
        <sz val="10"/>
        <rFont val="ＭＳ Ｐゴシック"/>
        <family val="3"/>
      </rPr>
      <t>Ne Direct Reaction Process at 41.3 MeV and 45.5 MeV</t>
    </r>
  </si>
  <si>
    <r>
      <t xml:space="preserve"> </t>
    </r>
    <r>
      <rPr>
        <sz val="10"/>
        <rFont val="ＭＳ Ｐゴシック"/>
        <family val="3"/>
      </rPr>
      <t>1969HAZZ</t>
    </r>
  </si>
  <si>
    <t>REPT NP-18361, P J Harvey, 7/12/71</t>
  </si>
  <si>
    <r>
      <t xml:space="preserve"> </t>
    </r>
    <r>
      <rPr>
        <sz val="10"/>
        <rFont val="ＭＳ Ｐゴシック"/>
        <family val="3"/>
      </rPr>
      <t>1968VA19</t>
    </r>
  </si>
  <si>
    <r>
      <t xml:space="preserve"> </t>
    </r>
    <r>
      <rPr>
        <sz val="10"/>
        <rFont val="ＭＳ Ｐゴシック"/>
        <family val="3"/>
      </rPr>
      <t>S.S.Vasilev, Y.A.Vorobev, T.N.Mikhaleva, D.L.Chuprunov</t>
    </r>
  </si>
  <si>
    <r>
      <t xml:space="preserve"> </t>
    </r>
    <r>
      <rPr>
        <sz val="10"/>
        <rFont val="ＭＳ Ｐゴシック"/>
        <family val="3"/>
      </rPr>
      <t xml:space="preserve">Resonances in Excitation Functions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in the 6.5 MeV Proton-Energy Region</t>
    </r>
  </si>
  <si>
    <t>535</t>
  </si>
  <si>
    <r>
      <t xml:space="preserve"> </t>
    </r>
    <r>
      <rPr>
        <sz val="10"/>
        <rFont val="ＭＳ Ｐゴシック"/>
        <family val="3"/>
      </rPr>
      <t>1968ST26</t>
    </r>
  </si>
  <si>
    <t xml:space="preserve"> UFZ</t>
  </si>
  <si>
    <t>1839</t>
  </si>
  <si>
    <t>A.G.Strashinskii,</t>
  </si>
  <si>
    <r>
      <t xml:space="preserve"> </t>
    </r>
    <r>
      <rPr>
        <sz val="10"/>
        <rFont val="ＭＳ Ｐゴシック"/>
        <family val="3"/>
      </rPr>
      <t>A.G.Strashinskii, N.A.Skakun, G.K.Khomyakov</t>
    </r>
  </si>
  <si>
    <r>
      <t xml:space="preserve"> </t>
    </r>
    <r>
      <rPr>
        <sz val="10"/>
        <rFont val="ＭＳ Ｐゴシック"/>
        <family val="3"/>
      </rPr>
      <t>Study of the Al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)Mg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 Reaction with 2.3-3.4 MeV Protons</t>
    </r>
  </si>
  <si>
    <t>UPJ</t>
  </si>
  <si>
    <t>1309</t>
  </si>
  <si>
    <r>
      <t xml:space="preserve"> </t>
    </r>
    <r>
      <rPr>
        <sz val="10"/>
        <rFont val="ＭＳ Ｐゴシック"/>
        <family val="3"/>
      </rPr>
      <t>1968PU02</t>
    </r>
  </si>
  <si>
    <t>112</t>
  </si>
  <si>
    <t>561</t>
  </si>
  <si>
    <t>L.W.Put,</t>
  </si>
  <si>
    <r>
      <t xml:space="preserve"> </t>
    </r>
    <r>
      <rPr>
        <sz val="10"/>
        <rFont val="ＭＳ Ｐゴシック"/>
        <family val="3"/>
      </rPr>
      <t>L.W.Put, J.D.A.Roeders, A.van der Woude</t>
    </r>
  </si>
  <si>
    <r>
      <t xml:space="preserve"> </t>
    </r>
    <r>
      <rPr>
        <sz val="10"/>
        <rFont val="ＭＳ Ｐゴシック"/>
        <family val="3"/>
      </rPr>
      <t xml:space="preserve">Analysis of Fluctuations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Excitation Functions from 10.9 to 19.7 MeV</t>
    </r>
  </si>
  <si>
    <t>VI</t>
  </si>
  <si>
    <r>
      <t xml:space="preserve"> </t>
    </r>
    <r>
      <rPr>
        <sz val="10"/>
        <rFont val="ＭＳ Ｐゴシック"/>
        <family val="3"/>
      </rPr>
      <t>1967ST30</t>
    </r>
  </si>
  <si>
    <t xml:space="preserve"> Proc.Intern.Conf.Atomic Masses, 3rd, Winnipeg, Canada, R.C.Barber, Ed., Univ.Manitoba Press, p.495(1967)</t>
  </si>
  <si>
    <t>495</t>
  </si>
  <si>
    <t>H.H.Staub</t>
  </si>
  <si>
    <r>
      <t xml:space="preserve"> </t>
    </r>
    <r>
      <rPr>
        <sz val="10"/>
        <rFont val="ＭＳ Ｐゴシック"/>
        <family val="3"/>
      </rPr>
      <t>H.H.Staub</t>
    </r>
  </si>
  <si>
    <r>
      <t xml:space="preserve"> </t>
    </r>
    <r>
      <rPr>
        <sz val="10"/>
        <rFont val="ＭＳ Ｐゴシック"/>
        <family val="3"/>
      </rPr>
      <t>Q Values Determined from Resonance Reactions and the Effects of the Atomic Electrons</t>
    </r>
  </si>
  <si>
    <r>
      <t xml:space="preserve"> </t>
    </r>
    <r>
      <rPr>
        <sz val="10"/>
        <rFont val="ＭＳ Ｐゴシック"/>
        <family val="3"/>
      </rPr>
      <t>1967AC01</t>
    </r>
  </si>
  <si>
    <t xml:space="preserve"> NCS</t>
  </si>
  <si>
    <t>1252</t>
  </si>
  <si>
    <t>E.Acerbi,</t>
  </si>
  <si>
    <r>
      <t xml:space="preserve"> </t>
    </r>
    <r>
      <rPr>
        <sz val="10"/>
        <rFont val="ＭＳ Ｐゴシック"/>
        <family val="3"/>
      </rPr>
      <t>E.Acerbi, M.Castiglioni, G.Dutto, I.Iori, A.Luccio, S.Micheletti, N.Molho, M.Pignanelli, F.Resmini, G.Strini, C.Succi, G.Tagliaferri</t>
    </r>
  </si>
  <si>
    <r>
      <t xml:space="preserve"> </t>
    </r>
    <r>
      <rPr>
        <sz val="10"/>
        <rFont val="ＭＳ Ｐゴシック"/>
        <family val="3"/>
      </rPr>
      <t>Reazioni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Con Protoni di 38 MeV Su Nuclei Leggeri</t>
    </r>
  </si>
  <si>
    <r>
      <t xml:space="preserve"> </t>
    </r>
    <r>
      <rPr>
        <sz val="10"/>
        <rFont val="ＭＳ Ｐゴシック"/>
        <family val="3"/>
      </rPr>
      <t>1965LA07</t>
    </r>
  </si>
  <si>
    <t>275</t>
  </si>
  <si>
    <t>G.P.Lawrence,</t>
  </si>
  <si>
    <r>
      <t xml:space="preserve"> </t>
    </r>
    <r>
      <rPr>
        <sz val="10"/>
        <rFont val="ＭＳ Ｐゴシック"/>
        <family val="3"/>
      </rPr>
      <t>G.P.Lawrence, A.R.Quinton</t>
    </r>
  </si>
  <si>
    <r>
      <t xml:space="preserve"> </t>
    </r>
    <r>
      <rPr>
        <sz val="10"/>
        <rFont val="ＭＳ Ｐゴシック"/>
        <family val="3"/>
      </rPr>
      <t>The Reaction Al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)Mg</t>
    </r>
    <r>
      <rPr>
        <vertAlign val="superscript"/>
        <sz val="10"/>
        <rFont val="ＭＳ Ｐゴシック"/>
        <family val="3"/>
      </rPr>
      <t>24</t>
    </r>
  </si>
  <si>
    <r>
      <t xml:space="preserve"> </t>
    </r>
    <r>
      <rPr>
        <sz val="10"/>
        <rFont val="ＭＳ Ｐゴシック"/>
        <family val="3"/>
      </rPr>
      <t>1965BR28</t>
    </r>
  </si>
  <si>
    <t>C.P.Browne,</t>
  </si>
  <si>
    <r>
      <t xml:space="preserve"> </t>
    </r>
    <r>
      <rPr>
        <sz val="10"/>
        <rFont val="ＭＳ Ｐゴシック"/>
        <family val="3"/>
      </rPr>
      <t>C.P.Browne, W.E.Dorenbusch, F.H.O'Donnell</t>
    </r>
  </si>
  <si>
    <r>
      <t xml:space="preserve"> </t>
    </r>
    <r>
      <rPr>
        <sz val="10"/>
        <rFont val="ＭＳ Ｐゴシック"/>
        <family val="3"/>
      </rPr>
      <t>Q Values of Inverse Reactions Involving Alpha Particles</t>
    </r>
  </si>
  <si>
    <t>301</t>
  </si>
  <si>
    <t>Level Density Parameter Determination from (a,n) Reactions on Al27, Mn55, Fe56 and Ag</t>
  </si>
  <si>
    <t>M.T.Magda, A.Alevra, R.Dumitrescu, I.R.Lukas, N.Martalogu, D.Plostinaru, E.Trutia, I.Vilcov, N.Vilcov</t>
  </si>
  <si>
    <t>M.T.Magda</t>
  </si>
  <si>
    <t>241</t>
  </si>
  <si>
    <t>RRP</t>
  </si>
  <si>
    <t>1966MA62</t>
  </si>
  <si>
    <t>*mes</t>
  </si>
  <si>
    <t>*17E+06</t>
  </si>
  <si>
    <t>n</t>
  </si>
  <si>
    <t>Lifetimes of the First Two Levels in 30P</t>
  </si>
  <si>
    <t>E.F.Kennedy, D.H.Youngblood, A.E.Blaugrund</t>
  </si>
  <si>
    <t>E.F.Kennedy</t>
  </si>
  <si>
    <t>1967KE09</t>
  </si>
  <si>
    <t>*4E+06</t>
  </si>
  <si>
    <t>Investigation of the Mechanism of the Reaction Al27(a,p)Si30 in the a-Particle Region from 10 to 26 MeV</t>
  </si>
  <si>
    <t>A.V.Spasskii, I.B.Teplov, L.N.Fateeva</t>
  </si>
  <si>
    <t>A.V.Spasskii</t>
  </si>
  <si>
    <t>175</t>
  </si>
  <si>
    <t>1968SP06</t>
  </si>
  <si>
    <t>*25E+06</t>
  </si>
  <si>
    <t>*8E+06</t>
  </si>
  <si>
    <t>Investigation of the Mechanism of the Reaction Al27(a,p)Si30 in the a-Particle Region from 10 to 25 MeV</t>
  </si>
  <si>
    <t>251</t>
  </si>
  <si>
    <t xml:space="preserve"> SNP</t>
  </si>
  <si>
    <t>Mass Number Dependence of the Level Density Parameter in (a,n) Reactions</t>
  </si>
  <si>
    <t>M.T.Magda, D.Plostinaru, E.Trutia, A.Alevra, I.R.Lukas, M.Molea</t>
  </si>
  <si>
    <t>1969MA06</t>
  </si>
  <si>
    <t>*19.3E+06</t>
  </si>
  <si>
    <t>*13.6E+06</t>
  </si>
  <si>
    <t>Statistical Emission and Nuclear Level Densities in (a,n) Reactions</t>
  </si>
  <si>
    <t>M.T.Magda, A.Alevra, I.R.Lukas, D.Plostinaru, E.Trutia, M.Molea</t>
  </si>
  <si>
    <t>1970MA03</t>
  </si>
  <si>
    <t>*23.4E+06</t>
  </si>
  <si>
    <t>Recoil-Distance Lifetime Measurements for States in P30</t>
  </si>
  <si>
    <t>S.H.Henson, S.Cochavi, M.Marmor, D.B.Fossan</t>
  </si>
  <si>
    <t>S.H.Henson</t>
  </si>
  <si>
    <t>1971HE02</t>
  </si>
  <si>
    <t>*15E+06</t>
  </si>
  <si>
    <t>*7E+06</t>
  </si>
  <si>
    <t>The Reactions (a,n) on Nuclei of Medium Atomic Weights</t>
  </si>
  <si>
    <t>V.V.Okorokov, V.M.Serezhin, V.A.Smotryaev, D.L.Tolchenkov, I.S.Trostin, Y.N.Cheblukov</t>
  </si>
  <si>
    <t>V.V.Okorokov</t>
  </si>
  <si>
    <t>162</t>
  </si>
  <si>
    <t>1971OK05</t>
  </si>
  <si>
    <t>*22.8E+06</t>
  </si>
  <si>
    <t>287</t>
  </si>
  <si>
    <t>Lifetimes and Decays of Energy Levels in 30Si and 30P</t>
  </si>
  <si>
    <t>J.F.Sharpey-Schafer, P.R.Alderson, D.C.Bailey, J.L.Durell, M.W.Greene, A.N.James</t>
  </si>
  <si>
    <t>J.F.Sharpey-Schafer</t>
  </si>
  <si>
    <t>602</t>
  </si>
  <si>
    <t>1971SH11</t>
  </si>
  <si>
    <t>mes</t>
  </si>
  <si>
    <t>*8.0E+06</t>
  </si>
  <si>
    <t>*5.0E+06</t>
  </si>
  <si>
    <t>JOUR BAPSA 17 892,A Howard,10/25/72</t>
  </si>
  <si>
    <t>1972HOYQ</t>
  </si>
  <si>
    <t>Nuclear Lifetimes of States in Na22, Ne22, and P30 by the Recoil-Distance Method</t>
  </si>
  <si>
    <t>F.D.Snyder</t>
  </si>
  <si>
    <t>204</t>
  </si>
  <si>
    <t>1972SN01</t>
  </si>
  <si>
    <t>*6.4E+06</t>
  </si>
  <si>
    <t>Lifetimes in 22Ne, 22Na, 30Si, 30P and 35Cl Using the Recoil-Distance Method</t>
  </si>
  <si>
    <t>N.Anyas-Weiss, R.Griffiths, N.A.Jelley, W.Randolph, J.Szucs, T.K.Alexander</t>
  </si>
  <si>
    <t>513</t>
  </si>
  <si>
    <t>1973AN01</t>
  </si>
  <si>
    <t>*8.6E+06</t>
  </si>
  <si>
    <t>*5.5E+06</t>
  </si>
  <si>
    <t>Measurement and Theoretical Analysis of Some Reaction Rates of Interest in Silicon Burning</t>
  </si>
  <si>
    <t>A.J.Howard, H.B.Jensen, M.Rios, W.A.Fowler, B.A.Zimmerman</t>
  </si>
  <si>
    <t>A.J.Howard</t>
  </si>
  <si>
    <t>1974HO39</t>
  </si>
  <si>
    <t>10E+06</t>
  </si>
  <si>
    <t>4E+06</t>
  </si>
  <si>
    <t>JOUR BAPSA 20 573 BE12</t>
  </si>
  <si>
    <t>1975SKZY</t>
  </si>
  <si>
    <t>*21.9E+06</t>
  </si>
  <si>
    <t>JOUR VDPEA No6/1977,908,C6-8,Hubener</t>
  </si>
  <si>
    <t>1977HUZT</t>
  </si>
  <si>
    <t>Neutron Yields of Light Elements under a-Bombardment</t>
  </si>
  <si>
    <t>H.Liskien, A.Paulsen</t>
  </si>
  <si>
    <t>H.Liskien</t>
  </si>
  <si>
    <t>59</t>
  </si>
  <si>
    <t>AKE</t>
  </si>
  <si>
    <t>1977LI19</t>
  </si>
  <si>
    <t>*ana</t>
  </si>
  <si>
    <t>REPT Univ Louis Pasteur,Strasbourg 1977 Ann,P30,Baumann</t>
  </si>
  <si>
    <t>1978BAZM</t>
  </si>
  <si>
    <t>*14.6E+06</t>
  </si>
  <si>
    <t>Spin Cutoff Parameters for 28Si, 29Si, and 30P: Comparison of Measurements with Spectral Distribution Calculations</t>
  </si>
  <si>
    <t>S.M.Grimes, C.H.Poppe, C.Wong, B.J.Dalton</t>
  </si>
  <si>
    <t>S.M.Grimes</t>
  </si>
  <si>
    <t>1100</t>
  </si>
  <si>
    <t>1978GR15</t>
  </si>
  <si>
    <t>*18E+06</t>
  </si>
  <si>
    <t>*10E+06</t>
  </si>
  <si>
    <t>REPT COO-535-766,p89,Roughton</t>
  </si>
  <si>
    <t>1978ROZL</t>
  </si>
  <si>
    <t>not given</t>
  </si>
  <si>
    <t>Neutron Yields from Alpha-Particle Bombardment</t>
  </si>
  <si>
    <t>J.K.Bair, J.Gomez del Campo</t>
  </si>
  <si>
    <t>J.K.Bair</t>
  </si>
  <si>
    <t>NSE</t>
  </si>
  <si>
    <t>1979BA48</t>
  </si>
  <si>
    <t>*7.5E+06</t>
  </si>
  <si>
    <t>*3E+06</t>
  </si>
  <si>
    <t>Study of Nuclear Reactions Induced by Alpha Particles (E&lt;14 MeV) on B, C, N, Mg, Al and P, for Application to Radioactivation Analysis</t>
  </si>
  <si>
    <t>A.Giovagnoli, C.Koemmerer, M.Valladon, G.Blondiaux, J.L.Debrun</t>
  </si>
  <si>
    <t>A.Giovagnoli</t>
  </si>
  <si>
    <t>409</t>
  </si>
  <si>
    <t>RRL</t>
  </si>
  <si>
    <t>1979GI09</t>
  </si>
  <si>
    <t>*14E+06</t>
  </si>
  <si>
    <t>low</t>
  </si>
  <si>
    <r>
      <t xml:space="preserve"> </t>
    </r>
    <r>
      <rPr>
        <sz val="10"/>
        <rFont val="ＭＳ Ｐゴシック"/>
        <family val="3"/>
      </rPr>
      <t>1965SI11</t>
    </r>
  </si>
  <si>
    <t>577</t>
  </si>
  <si>
    <t>P.P.Singh,</t>
  </si>
  <si>
    <r>
      <t xml:space="preserve"> </t>
    </r>
    <r>
      <rPr>
        <sz val="10"/>
        <rFont val="ＭＳ Ｐゴシック"/>
        <family val="3"/>
      </rPr>
      <t>P.P.Singh, R.E.Segel, L.Meyer-Schutzmeister, S.S.Hanna, R.G.Allas</t>
    </r>
  </si>
  <si>
    <r>
      <t xml:space="preserve"> </t>
    </r>
    <r>
      <rPr>
        <sz val="10"/>
        <rFont val="ＭＳ Ｐゴシック"/>
        <family val="3"/>
      </rPr>
      <t>Giant Resonances and Fine Structure in Si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 from the Al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)Si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 Reaction</t>
    </r>
  </si>
  <si>
    <r>
      <t xml:space="preserve"> </t>
    </r>
    <r>
      <rPr>
        <sz val="10"/>
        <rFont val="ＭＳ Ｐゴシック"/>
        <family val="3"/>
      </rPr>
      <t>1965NO02</t>
    </r>
  </si>
  <si>
    <t>63</t>
  </si>
  <si>
    <t>529</t>
  </si>
  <si>
    <t>R.Nordhagen,</t>
  </si>
  <si>
    <r>
      <t xml:space="preserve"> </t>
    </r>
    <r>
      <rPr>
        <sz val="10"/>
        <rFont val="ＭＳ Ｐゴシック"/>
        <family val="3"/>
      </rPr>
      <t>R.Nordhagen, A.Tveter</t>
    </r>
  </si>
  <si>
    <r>
      <t xml:space="preserve"> </t>
    </r>
    <r>
      <rPr>
        <sz val="10"/>
        <rFont val="ＭＳ Ｐゴシック"/>
        <family val="3"/>
      </rPr>
      <t xml:space="preserve">Odd Parity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Studied by Statistical Tensor Analysis of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Angular Correlations</t>
    </r>
  </si>
  <si>
    <r>
      <t xml:space="preserve"> </t>
    </r>
    <r>
      <rPr>
        <sz val="10"/>
        <rFont val="ＭＳ Ｐゴシック"/>
        <family val="3"/>
      </rPr>
      <t>1964NO05</t>
    </r>
  </si>
  <si>
    <t>337</t>
  </si>
  <si>
    <t>1964</t>
  </si>
  <si>
    <r>
      <t xml:space="preserve"> </t>
    </r>
    <r>
      <rPr>
        <sz val="10"/>
        <rFont val="ＭＳ Ｐゴシック"/>
        <family val="3"/>
      </rPr>
      <t xml:space="preserve">The 1315, 1362 and 1363 keV Resonances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Reaction and the Properties of the 6.88 MeV Doublet State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</si>
  <si>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1964AN10</t>
    </r>
  </si>
  <si>
    <t>401</t>
  </si>
  <si>
    <t>Y.P.Antoufiev,</t>
  </si>
  <si>
    <r>
      <t xml:space="preserve"> </t>
    </r>
    <r>
      <rPr>
        <sz val="10"/>
        <rFont val="ＭＳ Ｐゴシック"/>
        <family val="3"/>
      </rPr>
      <t>Y.P.Antoufiev, D.A.E.Darwish, O.E.Badawy, L.M.El-Nadi, P.V.Sorokin</t>
    </r>
  </si>
  <si>
    <r>
      <t xml:space="preserve"> </t>
    </r>
    <r>
      <rPr>
        <sz val="10"/>
        <rFont val="ＭＳ Ｐゴシック"/>
        <family val="3"/>
      </rPr>
      <t>Branching Ratios of Resonance Levels in the Si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 Nucleus</t>
    </r>
  </si>
  <si>
    <r>
      <t xml:space="preserve"> </t>
    </r>
    <r>
      <rPr>
        <sz val="10"/>
        <rFont val="ＭＳ Ｐゴシック"/>
        <family val="3"/>
      </rPr>
      <t>1964AN03</t>
    </r>
  </si>
  <si>
    <t xml:space="preserve"> 301</t>
  </si>
  <si>
    <r>
      <t xml:space="preserve"> </t>
    </r>
    <r>
      <rPr>
        <sz val="10"/>
        <rFont val="ＭＳ Ｐゴシック"/>
        <family val="3"/>
      </rPr>
      <t>Y.P.Antoufiev, O.E.Badawy, L.M.El-Nadi, D.A.E.Darwish, P.V.Sorokin</t>
    </r>
  </si>
  <si>
    <r>
      <t xml:space="preserve"> </t>
    </r>
    <r>
      <rPr>
        <sz val="10"/>
        <rFont val="ＭＳ Ｐゴシック"/>
        <family val="3"/>
      </rPr>
      <t>Energy Levels of the Si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 Nucleus</t>
    </r>
  </si>
  <si>
    <t>27Al(p,a)24Mg</t>
  </si>
  <si>
    <t>a</t>
  </si>
  <si>
    <r>
      <t xml:space="preserve"> </t>
    </r>
    <r>
      <rPr>
        <sz val="10"/>
        <rFont val="ＭＳ Ｐゴシック"/>
        <family val="3"/>
      </rPr>
      <t>2007UO01</t>
    </r>
  </si>
  <si>
    <t xml:space="preserve"> NIM/A</t>
  </si>
  <si>
    <t>571</t>
  </si>
  <si>
    <t>743</t>
  </si>
  <si>
    <t>Y.Uozumi,</t>
  </si>
  <si>
    <r>
      <t xml:space="preserve"> </t>
    </r>
    <r>
      <rPr>
        <sz val="10"/>
        <rFont val="ＭＳ Ｐゴシック"/>
        <family val="3"/>
      </rPr>
      <t>Y.Uozumi, P.Evtoukhovitch, H.Fukuda, M.Imamura, H.Iwamoto, V.Kalinikov, W.Kallies, N.Khumutov, T.Kin, N.Koba, Y.Koba, N.Kuchinski, A.Moisenko, D.Mzavia, M.Nakano, V.Samoilov, Z.Tsamalaidze, G.Wakabayashia, Y.Yamashita</t>
    </r>
  </si>
  <si>
    <r>
      <t xml:space="preserve"> </t>
    </r>
    <r>
      <rPr>
        <sz val="10"/>
        <rFont val="ＭＳ Ｐゴシック"/>
        <family val="3"/>
      </rPr>
      <t>Magnitude factor systematics of Kalbach phenomenology for reactions emitting helium and lithium ions</t>
    </r>
  </si>
  <si>
    <r>
      <t xml:space="preserve"> </t>
    </r>
    <r>
      <rPr>
        <sz val="10"/>
        <rFont val="ＭＳ Ｐゴシック"/>
        <family val="3"/>
      </rPr>
      <t>2003FI06</t>
    </r>
  </si>
  <si>
    <r>
      <t xml:space="preserve"> </t>
    </r>
    <r>
      <rPr>
        <sz val="10"/>
        <rFont val="ＭＳ Ｐゴシック"/>
        <family val="3"/>
      </rPr>
      <t>C.L.Fink, D.L.Smith, B.J.Micklich, T.N.Massey</t>
    </r>
  </si>
  <si>
    <r>
      <t xml:space="preserve"> </t>
    </r>
    <r>
      <rPr>
        <sz val="10"/>
        <rFont val="ＭＳ Ｐゴシック"/>
        <family val="3"/>
      </rPr>
      <t>Gamma rays produced by 1.75- to 4-MeV proton bombardment of thick aluminum targets</t>
    </r>
  </si>
  <si>
    <r>
      <t xml:space="preserve"> </t>
    </r>
    <r>
      <rPr>
        <sz val="10"/>
        <rFont val="ＭＳ Ｐゴシック"/>
        <family val="3"/>
      </rPr>
      <t>2000YO11</t>
    </r>
  </si>
  <si>
    <t xml:space="preserve"> KPS</t>
  </si>
  <si>
    <t>118</t>
  </si>
  <si>
    <t>J.-H.Yoon</t>
  </si>
  <si>
    <r>
      <t xml:space="preserve"> </t>
    </r>
    <r>
      <rPr>
        <sz val="10"/>
        <rFont val="ＭＳ Ｐゴシック"/>
        <family val="3"/>
      </rPr>
      <t>J.-H.Yoon, Y.Cho, Y.Yun</t>
    </r>
  </si>
  <si>
    <r>
      <t xml:space="preserve"> </t>
    </r>
    <r>
      <rPr>
        <sz val="10"/>
        <rFont val="ＭＳ Ｐゴシック"/>
        <family val="3"/>
      </rPr>
      <t>A Semiclassical Study of the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with Preformed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Particles in Heavy Target Nuclei</t>
    </r>
  </si>
  <si>
    <r>
      <t xml:space="preserve"> </t>
    </r>
    <r>
      <rPr>
        <sz val="10"/>
        <rFont val="ＭＳ Ｐゴシック"/>
        <family val="3"/>
      </rPr>
      <t>1999SA16</t>
    </r>
  </si>
  <si>
    <t xml:space="preserve"> NIM/B</t>
  </si>
  <si>
    <r>
      <t xml:space="preserve"> </t>
    </r>
    <r>
      <rPr>
        <sz val="10"/>
        <rFont val="ＭＳ Ｐゴシック"/>
        <family val="3"/>
      </rPr>
      <t>A.Savidou, X.Aslanoglou, T.Paradellis, M.Pilakouta</t>
    </r>
  </si>
  <si>
    <r>
      <t xml:space="preserve"> </t>
    </r>
    <r>
      <rPr>
        <sz val="10"/>
        <rFont val="ＭＳ Ｐゴシック"/>
        <family val="3"/>
      </rPr>
      <t xml:space="preserve">Proton Induced Thick Target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Yields of Light Nuclei at the Energy Region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1.0-4.1 MeV</t>
    </r>
  </si>
  <si>
    <t>反応</t>
  </si>
  <si>
    <t>標的核 Z（原子番号）</t>
  </si>
  <si>
    <t>標的核 A（質量数）</t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</si>
  <si>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</si>
  <si>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</si>
  <si>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</si>
  <si>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</si>
  <si>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</si>
  <si>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</si>
  <si>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</si>
  <si>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</si>
  <si>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</si>
  <si>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</si>
  <si>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</si>
  <si>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</si>
  <si>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</si>
  <si>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</si>
  <si>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</si>
  <si>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t>書誌情報-雑誌</t>
  </si>
  <si>
    <t>書誌情報-巻号</t>
  </si>
  <si>
    <t>書誌情報-ページ</t>
  </si>
  <si>
    <t>書誌情報-年数</t>
  </si>
  <si>
    <t>書誌情報-著者(First Auther)</t>
  </si>
  <si>
    <t>書誌情報-著者(All)</t>
  </si>
  <si>
    <t>書誌情報-title</t>
  </si>
  <si>
    <t>リンク</t>
  </si>
  <si>
    <t>コメント</t>
  </si>
  <si>
    <t>26Al(g,p)25Mg</t>
  </si>
  <si>
    <t>g</t>
  </si>
  <si>
    <t>p</t>
  </si>
  <si>
    <t>2007DE55</t>
  </si>
  <si>
    <t>PR/C</t>
  </si>
  <si>
    <t>76</t>
  </si>
  <si>
    <t>045804</t>
  </si>
  <si>
    <t>2007</t>
  </si>
  <si>
    <t>L.De Smet</t>
  </si>
  <si>
    <t>L.De Smet, C.Wagemans, J.Wagemans, J.Heyse, J.Van Gils</t>
  </si>
  <si>
    <t>Experimental determination of the 26Al(n,a)23Na reaction cross section and calculation of the Maxwellian averaged cross section at stellar temperatures</t>
  </si>
  <si>
    <t>http://scitation.aip.org/getpdf/servlet/GetPDFServlet?filetype=pdf&amp;id=PRVCAN000076000004045804000001&amp;idtype=cvips&amp;prog=normal</t>
  </si>
  <si>
    <t>2005DE42</t>
  </si>
  <si>
    <t>NP/A</t>
  </si>
  <si>
    <t>758</t>
  </si>
  <si>
    <t>80c</t>
  </si>
  <si>
    <t>2005</t>
  </si>
  <si>
    <t>L.De Smet, C.Wagemans, G.Goeminne, J.Wagemans, J.Heyse, J.Van Gils</t>
  </si>
  <si>
    <t>Investigation of the (n,p) and (n,a) reactions on 26Al and 36Cl and their astrophysical relevance</t>
  </si>
  <si>
    <t>2002IN02</t>
  </si>
  <si>
    <t>NIM/A</t>
  </si>
  <si>
    <t>480</t>
  </si>
  <si>
    <t>114</t>
  </si>
  <si>
    <t>2002</t>
  </si>
  <si>
    <t>C.Ingelbrecht, A.Moens, J.Wagemans, B.Denecke, T.Altzitzoglou, P.Johnston</t>
  </si>
  <si>
    <t>An 26Al Target for (n,p) and (n,a) Cross-Section Measurements</t>
  </si>
  <si>
    <t>2001WA46</t>
  </si>
  <si>
    <t>696</t>
  </si>
  <si>
    <t>31</t>
  </si>
  <si>
    <t>2001</t>
  </si>
  <si>
    <t>J.Wagemans</t>
  </si>
  <si>
    <t>J.Wagemans, C.Wagemans, G.Goeminne, P.Geltenbort, A.Moens</t>
  </si>
  <si>
    <t>Investigation of the Thermal 26Al(n,pi)26Mg and 26Al(n,ai)23Na Reactions</t>
  </si>
  <si>
    <t>2001WA28</t>
  </si>
  <si>
    <t>688</t>
  </si>
  <si>
    <t>490c</t>
  </si>
  <si>
    <t>J.Wagemans, C.Wagemans, G.Goeminne, P.Geltenbort</t>
  </si>
  <si>
    <t>Detailed Investigation of the 14N(n,p)14C, 17O(n,a)14C, 26Al(n,p)26Mg and 26Al(n,a)23Na Reactions</t>
  </si>
  <si>
    <t>1997KO31</t>
  </si>
  <si>
    <t>56</t>
  </si>
  <si>
    <t>1138</t>
  </si>
  <si>
    <t>1997</t>
  </si>
  <si>
    <t>P.E.Koehle</t>
  </si>
  <si>
    <t>P.E.Koehler, R.W.Kavanagh, R.B.Vogelaar, Yu.M.Gledenov, Yu.P.Popov</t>
  </si>
  <si>
    <t>26Al(n,p1) and (n,a0) Cross Sections from Thermal Energy to 70 keV and the Nucleosynthesis of 26Al</t>
  </si>
  <si>
    <t>http://prola.aps.org/pdf/PRC/v56/i2/p1138_1</t>
  </si>
  <si>
    <t>1993KOZY</t>
  </si>
  <si>
    <t>BAP</t>
  </si>
  <si>
    <t>38</t>
  </si>
  <si>
    <t>No.2, 983, I7 9</t>
  </si>
  <si>
    <t>1993</t>
  </si>
  <si>
    <t>P.E.Koehler, R.W.Kavanagh, Yu.M.Gledenov, Yu.P.Popov, R.B.Vogelaar</t>
  </si>
  <si>
    <t>26Al(n,p)26Mg and 26Al(n,a)23Na Cross Sections from Thermal Energy to Approximately 50 keV</t>
  </si>
  <si>
    <t>1989DO07</t>
  </si>
  <si>
    <t>NC/A</t>
  </si>
  <si>
    <t>101</t>
  </si>
  <si>
    <t>651</t>
  </si>
  <si>
    <t>1989</t>
  </si>
  <si>
    <t>G.Doukellis</t>
  </si>
  <si>
    <t>Reaction Rates for 26Al(n,p)26Mg and 26Al(n,a)23Na at T = (108-109)K</t>
  </si>
  <si>
    <t>26Al(p,g)27Si</t>
  </si>
  <si>
    <t>2001IL02</t>
  </si>
  <si>
    <t>AJ/S</t>
  </si>
  <si>
    <t>134</t>
  </si>
  <si>
    <t>151</t>
  </si>
  <si>
    <t>C.Iliadis</t>
  </si>
  <si>
    <t>C.Iliadis, J.M.D'Auria, S.Starrfield, W.J.Thompson, M.Wiescher</t>
  </si>
  <si>
    <t>Proton-Induced Thermonuclear Reaction Rates for A = 20-40 Nuclei</t>
  </si>
  <si>
    <t>1999JO08</t>
  </si>
  <si>
    <t>AJ.</t>
  </si>
  <si>
    <t>520</t>
  </si>
  <si>
    <t>347</t>
  </si>
  <si>
    <t>1999</t>
  </si>
  <si>
    <t>J.Jose</t>
  </si>
  <si>
    <t>J.Jose, A.Coc, M.Hernanz</t>
  </si>
  <si>
    <t>Nuclear Uncertainties in the NeNa-MgAl Cycles and Production of 22Na and 26Al During Nova Outbursts</t>
  </si>
  <si>
    <t>1993CH18</t>
  </si>
  <si>
    <t>556</t>
  </si>
  <si>
    <t>123</t>
  </si>
  <si>
    <t>A.E.Champagne</t>
  </si>
  <si>
    <t>A.E.Champagne, B.A.Brown, R.Sherr</t>
  </si>
  <si>
    <t>The 26Al(p,g)27Si Reaction at Low Stellar Temperature</t>
  </si>
  <si>
    <t>1984BUZW</t>
  </si>
  <si>
    <t>29</t>
  </si>
  <si>
    <t>No.7, 1076, R6.2</t>
  </si>
  <si>
    <t>1984</t>
  </si>
  <si>
    <t>L.Buchmann</t>
  </si>
  <si>
    <r>
      <t xml:space="preserve">Measurements of an Artificially Produced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 xml:space="preserve">Al-Target (The Astrophysical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>Al-Problem)</t>
    </r>
  </si>
  <si>
    <t>1984BU09</t>
  </si>
  <si>
    <t>415</t>
  </si>
  <si>
    <t xml:space="preserve">93 </t>
  </si>
  <si>
    <t>L.Buchmann, M.Hilgemeier, A.Krauss, A.Redder, C.Rolfs, H.P.Trautvetter, T.R.Donoghue</t>
  </si>
  <si>
    <r>
      <t xml:space="preserve">The Abundance of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>Al in the MgAl Cycle</t>
    </r>
  </si>
  <si>
    <t>27Al(p,g)28Si</t>
  </si>
  <si>
    <t>2007NE07</t>
  </si>
  <si>
    <t>PR/C 69</t>
  </si>
  <si>
    <t>75</t>
  </si>
  <si>
    <t>045801</t>
  </si>
  <si>
    <t>J.R.Newton</t>
  </si>
  <si>
    <t>J.R.Newton, C.Iliadis, A.E.Champagne, A.Coc, Y.Parpottas, C.Ugalde</t>
  </si>
  <si>
    <t>Gamow peak in thermonuclear reactions at high temperatures</t>
  </si>
  <si>
    <t>2004IL02</t>
  </si>
  <si>
    <t>69</t>
  </si>
  <si>
    <t>064305</t>
  </si>
  <si>
    <t>2004</t>
  </si>
  <si>
    <t>C.Iliadis,</t>
  </si>
  <si>
    <t>C.Iliadis, M.Wiescher</t>
  </si>
  <si>
    <t>Spectroscopic factors from direct proton capture</t>
  </si>
  <si>
    <t>2003FI06</t>
  </si>
  <si>
    <t>505</t>
  </si>
  <si>
    <t>5</t>
  </si>
  <si>
    <t>2003</t>
  </si>
  <si>
    <t>C.L.Fink,</t>
  </si>
  <si>
    <t>C.L.Fink, D.L.Smith, B.J.Micklich, T.N.Massey</t>
  </si>
  <si>
    <t>Gamma rays produced by 1.75- to 4-MeV proton bombardment of thick aluminum targets</t>
  </si>
  <si>
    <t>2000HA62</t>
  </si>
  <si>
    <t>EPJ/A</t>
  </si>
  <si>
    <t xml:space="preserve"> 9</t>
  </si>
  <si>
    <t xml:space="preserve"> 479</t>
  </si>
  <si>
    <t>2000</t>
  </si>
  <si>
    <t>S.Harissopulos,</t>
  </si>
  <si>
    <t>S.Harissopulos, C.Chronidou, K.Spyrou, T.Paradellis, C.Rolfs, W.H.Schulte, H.W.Becker</t>
  </si>
  <si>
    <r>
      <t xml:space="preserve">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Reaction: Direct capture cross-section and resonance strengths at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0.2-1.12 MeV</t>
    </r>
  </si>
  <si>
    <t>1999SA16</t>
  </si>
  <si>
    <t>NIM/B</t>
  </si>
  <si>
    <t>152</t>
  </si>
  <si>
    <t>12</t>
  </si>
  <si>
    <t>A.Savidou,</t>
  </si>
  <si>
    <t>A.Savidou, X.Aslanoglou, T.Paradellis, M.Pilakouta</t>
  </si>
  <si>
    <t>Proton Induced Thick Target g-Ray Yields of Light Nuclei at the Energy Region Ep = 1.0-4.1 MeV</t>
  </si>
  <si>
    <t>1999POZX</t>
  </si>
  <si>
    <t>Thesis, Univ of North Carolina at Chapel Hill (1999)</t>
  </si>
  <si>
    <t>D.C.Powell</t>
  </si>
  <si>
    <r>
      <t xml:space="preserve">Determination of the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25</t>
    </r>
    <r>
      <rPr>
        <sz val="10"/>
        <rFont val="ＭＳ Ｐゴシック"/>
        <family val="3"/>
      </rPr>
      <t>Al Reaction Rate at Low Stellar Temperatures</t>
    </r>
  </si>
  <si>
    <t>1999KEZX</t>
  </si>
  <si>
    <t>Osaka Univ.Lab.Nucl.Studies, Ann.Rept., 1998, p.40 (1999)</t>
  </si>
  <si>
    <t>40</t>
  </si>
  <si>
    <t>H.Kenzaki,</t>
  </si>
  <si>
    <t>H.Kenzaki, M.Fukuda, M.Mihara, K.Kidera, K.Tanaka, A.Takemura, K.Matsuta, T.Minamisono</t>
  </si>
  <si>
    <r>
      <t>g</t>
    </r>
    <r>
      <rPr>
        <sz val="10"/>
        <rFont val="ＭＳ Ｐゴシック"/>
        <family val="3"/>
      </rPr>
      <t xml:space="preserve">-Ray Intensity Ratio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</si>
  <si>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AJ</t>
  </si>
  <si>
    <t>J.Jose,</t>
  </si>
  <si>
    <r>
      <t xml:space="preserve">Nuclear Uncertainties in the NeNa-MgAl Cycles and Production of </t>
    </r>
    <r>
      <rPr>
        <vertAlign val="superscript"/>
        <sz val="10"/>
        <rFont val="ＭＳ Ｐゴシック"/>
        <family val="3"/>
      </rPr>
      <t>22</t>
    </r>
    <r>
      <rPr>
        <sz val="10"/>
        <rFont val="ＭＳ Ｐゴシック"/>
        <family val="3"/>
      </rPr>
      <t xml:space="preserve">Na and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>Al During Nova Outbursts</t>
    </r>
  </si>
  <si>
    <t>1999CH35</t>
  </si>
  <si>
    <t xml:space="preserve"> 6</t>
  </si>
  <si>
    <t>303</t>
  </si>
  <si>
    <t>C.Chronidou,</t>
  </si>
  <si>
    <t>C.Chronidou, K.Spyrou, S.Harissopulos, S.Kossionides, T.Paradellis</t>
  </si>
  <si>
    <r>
      <t xml:space="preserve">Resonance Strength Measurements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in the Energy Range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0.8-2.0 MeV</t>
    </r>
  </si>
  <si>
    <t>1998CHZP</t>
  </si>
  <si>
    <t>Triangle Univ.Nuclear Lab., Ann.Rept., p.79 (1998)</t>
  </si>
  <si>
    <t>79</t>
  </si>
  <si>
    <t>1998</t>
  </si>
  <si>
    <t>A.E.Champagne,</t>
  </si>
  <si>
    <t>A.E.Champagne, S.E.Hale, V.Y.Hansper, C.Iliadis, D.C.Powell, R.A.Surman, K.D.Veal</t>
  </si>
  <si>
    <t>Low-Energy Resonance Strengths for Proton Capture on Mg and Al Nuclei</t>
  </si>
  <si>
    <t>TUNL-XXXVII (1998)</t>
  </si>
  <si>
    <t>1998CHZN</t>
  </si>
  <si>
    <t>Proc.Intern.Symposium on Nuclear Astrophysics, Nuclei in the Cosmos V, Volos, Greece, July 6-11, 1998, N.Prantzos, S.Harissopulos, Eds., Editions Frontieres, Paris, p.95 (1998)</t>
  </si>
  <si>
    <t>95</t>
  </si>
  <si>
    <t>C.Chronidou, K.Spyrou, S.Harissopulos, S.Kossionides, T.Paradellis, C.Rolfs, W.H.Schulte, H.W.Becker, M.Mehrhoff, L.Borucki</t>
  </si>
  <si>
    <r>
      <t xml:space="preserve">Resonance Strength and Direct Capture Cross Section Measurements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in the Energy Range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0.2-2.0 MeV</t>
    </r>
  </si>
  <si>
    <t>1996VI13</t>
  </si>
  <si>
    <t>108</t>
  </si>
  <si>
    <t>403</t>
  </si>
  <si>
    <t>1996</t>
  </si>
  <si>
    <t>I.C.Vickridge,</t>
  </si>
  <si>
    <t>I.C.Vickridge, G.Amsel</t>
  </si>
  <si>
    <t>Electronic Energy Loss at Zero Atomic Impact Parameter: Its importance for the Lewis effect and narrow nuclear resonance depth profiling</t>
  </si>
  <si>
    <t>1995BR17</t>
  </si>
  <si>
    <t>ZP/A</t>
  </si>
  <si>
    <t>352</t>
  </si>
  <si>
    <t>279</t>
  </si>
  <si>
    <t>1995</t>
  </si>
  <si>
    <t>J.Brenneisen,</t>
  </si>
  <si>
    <t>J.Brenneisen, D.Grathwohl, M.Lickert, R.Ott, H.Ropke, J.Schmalzlin, P.Siedle, B.H.Wildenthal</t>
  </si>
  <si>
    <r>
      <t xml:space="preserve">The Structure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Above 10 MeV Excitation Energy II: Assignments of quantum numbers</t>
    </r>
  </si>
  <si>
    <t>1995BR16</t>
  </si>
  <si>
    <t xml:space="preserve"> 149</t>
  </si>
  <si>
    <r>
      <t xml:space="preserve">The Structure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Above 10 MeV Excitation Energy I: Gamma-decay modes and radiative widths of levels</t>
    </r>
  </si>
  <si>
    <t>1994BR37</t>
  </si>
  <si>
    <t>340</t>
  </si>
  <si>
    <t>436</t>
  </si>
  <si>
    <t>1994</t>
  </si>
  <si>
    <t>S.A.Brindhaban,</t>
  </si>
  <si>
    <t>S.A.Brindhaban, P.H.Barker, M.J.Keeling, W.B.Wood</t>
  </si>
  <si>
    <r>
      <t xml:space="preserve">Accelerator Beam Energy Calibration with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Al(p,n)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Reactions</t>
    </r>
  </si>
  <si>
    <t>1994AM08</t>
  </si>
  <si>
    <t>50</t>
  </si>
  <si>
    <t xml:space="preserve"> 2466</t>
  </si>
  <si>
    <t>P.A.Amundsen,</t>
  </si>
  <si>
    <t>P.A.Amundsen, P.H.Barker</t>
  </si>
  <si>
    <r>
      <t>Atomic Energy Loss Corrections for (p,n) and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Nuclear Reaction Energies</t>
    </r>
  </si>
  <si>
    <t>1992ROZT</t>
  </si>
  <si>
    <t xml:space="preserve">Priv.Comm. </t>
  </si>
  <si>
    <t>1992</t>
  </si>
  <si>
    <t>C.Rolfs</t>
  </si>
  <si>
    <t>1991WA15</t>
  </si>
  <si>
    <t>43</t>
  </si>
  <si>
    <t>2870</t>
  </si>
  <si>
    <t>1991</t>
  </si>
  <si>
    <t>C.W.Wang,</t>
  </si>
  <si>
    <t>C.W.Wang, E.K.Lin, Y.M.Huang, S.W.Hsu, H.C.Hsieh</t>
  </si>
  <si>
    <r>
      <t xml:space="preserve">Resonances and Decay Modes of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 + p for E(p) = 3.58-4.06 MeV</t>
    </r>
  </si>
  <si>
    <t>1991OB02</t>
  </si>
  <si>
    <t>56/57</t>
  </si>
  <si>
    <t>1010</t>
  </si>
  <si>
    <t>P.Oberschachtsiek,</t>
  </si>
  <si>
    <t>P.Oberschachtsiek, M.Weiser, S.Kalbitzer</t>
  </si>
  <si>
    <t>A 3-MV Pelletron for Materials Research at Heidelberg</t>
  </si>
  <si>
    <t>1990VI10</t>
  </si>
  <si>
    <t>EUL</t>
  </si>
  <si>
    <t>13</t>
  </si>
  <si>
    <t xml:space="preserve"> 635</t>
  </si>
  <si>
    <t>1990</t>
  </si>
  <si>
    <t>I.Vickridge,</t>
  </si>
  <si>
    <t>I.Vickridge, A.L'Hoir, J.Gyulai, C.Cohen, F.Abel</t>
  </si>
  <si>
    <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Narrow Resonance in Channelling: A measurement of inelastic energy transfers at small impact parameters</t>
    </r>
  </si>
  <si>
    <t>1990RA18</t>
  </si>
  <si>
    <t>103</t>
  </si>
  <si>
    <t>1151</t>
  </si>
  <si>
    <t>C.Rangacharyulu,</t>
  </si>
  <si>
    <t>C.Rangacharyulu, C.Pruneau, M.B.Chatterjee, S.Ahmad, C.St-Pierre</t>
  </si>
  <si>
    <r>
      <t xml:space="preserve">Radiative Decay of the 15.235 MeV Level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</si>
  <si>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1990ILZZ</t>
  </si>
  <si>
    <t>ATOMKI 1989 Ann.Rept., p.1 (1990)</t>
  </si>
  <si>
    <t>1</t>
  </si>
  <si>
    <t>Ch.Iliadis,</t>
  </si>
  <si>
    <t>Ch.Iliadis, Th.Schange, C.Rolfs, U.Schroder, E.Somorjai, H.P.Trautvetter, K.Wolke, P.M.Endt, S.W.Kikstra, A.E.Champagne, M.Arnould, G.Paulus</t>
  </si>
  <si>
    <r>
      <t xml:space="preserve">Low-Energy Resonances in </t>
    </r>
    <r>
      <rPr>
        <vertAlign val="superscript"/>
        <sz val="10"/>
        <rFont val="ＭＳ Ｐゴシック"/>
        <family val="3"/>
      </rPr>
      <t>25</t>
    </r>
    <r>
      <rPr>
        <sz val="10"/>
        <rFont val="ＭＳ Ｐゴシック"/>
        <family val="3"/>
      </rPr>
      <t>Mg(p,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 xml:space="preserve">Al,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>Mg(p,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</si>
  <si>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1990IL01</t>
  </si>
  <si>
    <t>1988WE19</t>
  </si>
  <si>
    <t>270</t>
  </si>
  <si>
    <t xml:space="preserve">467 </t>
  </si>
  <si>
    <t>1988</t>
  </si>
  <si>
    <t>C.R.Westerfeldt,</t>
  </si>
  <si>
    <t>C.R.Westerfeldt, R.O.Nelson, E.G.Bilpuch, G.E.Mitchell</t>
  </si>
  <si>
    <t>A Microcomputer-Based System for Measuring Excitation Functions with Good Energy Resolution</t>
  </si>
  <si>
    <t>1988SE09</t>
  </si>
  <si>
    <t>272</t>
  </si>
  <si>
    <t>814</t>
  </si>
  <si>
    <t>S.Seuthe,</t>
  </si>
  <si>
    <r>
      <t xml:space="preserve"> </t>
    </r>
    <r>
      <rPr>
        <sz val="10"/>
        <rFont val="ＭＳ Ｐゴシック"/>
        <family val="3"/>
      </rPr>
      <t>S.Seuthe, H.W.Becker, C.Rolfs, S.Schmidt, H.P.Trautvetter, R.W.Kavanagh, F.B.Waanders</t>
    </r>
  </si>
  <si>
    <r>
      <t>Construction and Properties of a Gamma-Ray Detector Based on D(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,n)H Neutron Counting</t>
    </r>
  </si>
  <si>
    <t>1988RA40</t>
  </si>
  <si>
    <t>490</t>
  </si>
  <si>
    <t>418</t>
  </si>
  <si>
    <t>J.Randrup,</t>
  </si>
  <si>
    <t>J.Randrup, R.Vandenbosch</t>
  </si>
  <si>
    <t>Hard Photon Production in the Nucleon-Exchange Transport Model</t>
  </si>
  <si>
    <r>
      <t xml:space="preserve"> </t>
    </r>
    <r>
      <rPr>
        <sz val="10"/>
        <rFont val="ＭＳ Ｐゴシック"/>
        <family val="3"/>
      </rPr>
      <t>1982DIZU</t>
    </r>
  </si>
  <si>
    <t xml:space="preserve"> Univ.Paris, Inst.Phys.Nucl., Ann.Rept., p.E118 (1982)</t>
  </si>
  <si>
    <t>E118</t>
  </si>
  <si>
    <t>J.P.Didelez,</t>
  </si>
  <si>
    <r>
      <t xml:space="preserve"> </t>
    </r>
    <r>
      <rPr>
        <sz val="10"/>
        <rFont val="ＭＳ Ｐゴシック"/>
        <family val="3"/>
      </rPr>
      <t>J.P.Didelez, N.Frascaria, E.Gerlic, E.Hourani, M.Morlet, H.Machner, D.Protic, G.Riepe, C.Sukosd</t>
    </r>
  </si>
  <si>
    <r>
      <t xml:space="preserve"> </t>
    </r>
    <r>
      <rPr>
        <sz val="10"/>
        <rFont val="ＭＳ Ｐゴシック"/>
        <family val="3"/>
      </rPr>
      <t>Productions d'Ions H et He par de Protons de 200 MeV</t>
    </r>
  </si>
  <si>
    <r>
      <t xml:space="preserve"> </t>
    </r>
    <r>
      <rPr>
        <sz val="10"/>
        <rFont val="ＭＳ Ｐゴシック"/>
        <family val="3"/>
      </rPr>
      <t>1981VO09</t>
    </r>
  </si>
  <si>
    <t xml:space="preserve"> ANP</t>
  </si>
  <si>
    <t>298</t>
  </si>
  <si>
    <t xml:space="preserve"> G.Von Otto</t>
  </si>
  <si>
    <r>
      <t xml:space="preserve"> </t>
    </r>
    <r>
      <rPr>
        <sz val="10"/>
        <rFont val="ＭＳ Ｐゴシック"/>
        <family val="3"/>
      </rPr>
      <t>G.Von Otto, E.Zschau, A.Al-Khafaji</t>
    </r>
  </si>
  <si>
    <r>
      <t xml:space="preserve"> </t>
    </r>
    <r>
      <rPr>
        <sz val="10"/>
        <rFont val="ＭＳ Ｐゴシック"/>
        <family val="3"/>
      </rPr>
      <t xml:space="preserve">Lebensdauermessungen an Resonanzzustanden im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Si-Compoundkern mittels Schatten-Effekt</t>
    </r>
  </si>
  <si>
    <r>
      <t xml:space="preserve"> </t>
    </r>
    <r>
      <rPr>
        <sz val="10"/>
        <rFont val="ＭＳ Ｐゴシック"/>
        <family val="3"/>
      </rPr>
      <t>1981NEZW</t>
    </r>
  </si>
  <si>
    <t>26,</t>
  </si>
  <si>
    <t>No.9, 1222, FD12</t>
  </si>
  <si>
    <r>
      <t xml:space="preserve"> </t>
    </r>
    <r>
      <rPr>
        <sz val="10"/>
        <rFont val="ＭＳ Ｐゴシック"/>
        <family val="3"/>
      </rPr>
      <t xml:space="preserve">A High Resolution Study of Proton Resonances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</si>
  <si>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1981HOZT</t>
    </r>
  </si>
  <si>
    <t xml:space="preserve"> JUL-Spez-99, p.39 (1981)</t>
  </si>
  <si>
    <t>99</t>
  </si>
  <si>
    <r>
      <t xml:space="preserve"> </t>
    </r>
    <r>
      <rPr>
        <sz val="10"/>
        <rFont val="ＭＳ Ｐゴシック"/>
        <family val="3"/>
      </rPr>
      <t>F.Hoyler, G.Staudt, G.P.A.Berg, W.Hurlimann, I.Katayama, S.A.Martin, J.Meissburger, B.Styczen</t>
    </r>
  </si>
  <si>
    <r>
      <t xml:space="preserve"> </t>
    </r>
    <r>
      <rPr>
        <sz val="10"/>
        <rFont val="ＭＳ Ｐゴシック"/>
        <family val="3"/>
      </rPr>
      <t xml:space="preserve">High Resolution Study of </t>
    </r>
    <r>
      <rPr>
        <vertAlign val="superscript"/>
        <sz val="10"/>
        <rFont val="ＭＳ Ｐゴシック"/>
        <family val="3"/>
      </rPr>
      <t>23</t>
    </r>
    <r>
      <rPr>
        <sz val="10"/>
        <rFont val="ＭＳ Ｐゴシック"/>
        <family val="3"/>
      </rPr>
      <t xml:space="preserve">Na and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States Excited via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</t>
    </r>
  </si>
  <si>
    <r>
      <t xml:space="preserve"> </t>
    </r>
    <r>
      <rPr>
        <sz val="10"/>
        <rFont val="ＭＳ Ｐゴシック"/>
        <family val="3"/>
      </rPr>
      <t>1981FU07</t>
    </r>
  </si>
  <si>
    <t>23</t>
  </si>
  <si>
    <t>2748</t>
  </si>
  <si>
    <r>
      <t xml:space="preserve"> </t>
    </r>
    <r>
      <rPr>
        <sz val="10"/>
        <rFont val="ＭＳ Ｐゴシック"/>
        <family val="3"/>
      </rPr>
      <t xml:space="preserve">Lifetime of 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12.195 MeV Level</t>
    </r>
  </si>
  <si>
    <r>
      <t xml:space="preserve"> </t>
    </r>
    <r>
      <rPr>
        <sz val="10"/>
        <rFont val="ＭＳ Ｐゴシック"/>
        <family val="3"/>
      </rPr>
      <t>1981ERZW</t>
    </r>
  </si>
  <si>
    <t xml:space="preserve"> Program and Thesis, Proc.31st Ann.Conf.Nucl.Spectrosc.Struct.At.Nuclei, Samarkand, p.53 (1981)</t>
  </si>
  <si>
    <r>
      <t xml:space="preserve"> </t>
    </r>
    <r>
      <rPr>
        <sz val="10"/>
        <rFont val="ＭＳ Ｐゴシック"/>
        <family val="3"/>
      </rPr>
      <t>N.V.Eremin, Yu.V.Melikov, A.F.Tulinov, N.G.Chechenin, O.A.Yuminov</t>
    </r>
  </si>
  <si>
    <r>
      <t xml:space="preserve"> </t>
    </r>
    <r>
      <rPr>
        <sz val="10"/>
        <rFont val="ＭＳ Ｐゴシック"/>
        <family val="3"/>
      </rPr>
      <t>1981ER12</t>
    </r>
  </si>
  <si>
    <t xml:space="preserve"> 1886</t>
  </si>
  <si>
    <r>
      <t xml:space="preserve"> </t>
    </r>
    <r>
      <rPr>
        <sz val="10"/>
        <rFont val="ＭＳ Ｐゴシック"/>
        <family val="3"/>
      </rPr>
      <t xml:space="preserve">Measurement of Lifetimes of Excited States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with the Help of the Shadow Effect</t>
    </r>
  </si>
  <si>
    <r>
      <t xml:space="preserve"> </t>
    </r>
    <r>
      <rPr>
        <sz val="10"/>
        <rFont val="ＭＳ Ｐゴシック"/>
        <family val="3"/>
      </rPr>
      <t>1981DIZR</t>
    </r>
  </si>
  <si>
    <t xml:space="preserve"> Univ.Paris, Inst.Phys.Nucl., Ann.Rept., p.N81 (1981)</t>
  </si>
  <si>
    <t>N81</t>
  </si>
  <si>
    <r>
      <t xml:space="preserve"> </t>
    </r>
    <r>
      <rPr>
        <sz val="10"/>
        <rFont val="ＭＳ Ｐゴシック"/>
        <family val="3"/>
      </rPr>
      <t>J.P.Didelez, N.Frascaria, E.Gerlic, E.Hourani, H.Machner, M.Morlet, W.Oelert, D.Protic, G.Riepe, C.Sukosd</t>
    </r>
  </si>
  <si>
    <r>
      <t xml:space="preserve"> </t>
    </r>
    <r>
      <rPr>
        <sz val="10"/>
        <rFont val="ＭＳ Ｐゴシック"/>
        <family val="3"/>
      </rPr>
      <t>Etude de Spectres Continus de Particules Chargees Produites par des Protons de 200 MeV</t>
    </r>
  </si>
  <si>
    <r>
      <t xml:space="preserve"> </t>
    </r>
    <r>
      <rPr>
        <sz val="10"/>
        <rFont val="ＭＳ Ｐゴシック"/>
        <family val="3"/>
      </rPr>
      <t>1980HOZP</t>
    </r>
  </si>
  <si>
    <t xml:space="preserve"> JUL-Spez-72, p.14 (1980)</t>
  </si>
  <si>
    <t>72</t>
  </si>
  <si>
    <r>
      <t xml:space="preserve"> </t>
    </r>
    <r>
      <rPr>
        <sz val="10"/>
        <rFont val="ＭＳ Ｐゴシック"/>
        <family val="3"/>
      </rPr>
      <t>F.Hoyler, T.Rohwer, G.Staudt</t>
    </r>
  </si>
  <si>
    <r>
      <t xml:space="preserve"> </t>
    </r>
    <r>
      <rPr>
        <sz val="10"/>
        <rFont val="ＭＳ Ｐゴシック"/>
        <family val="3"/>
      </rPr>
      <t>Study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on sd-Shell Nuclei</t>
    </r>
  </si>
  <si>
    <r>
      <t xml:space="preserve"> </t>
    </r>
    <r>
      <rPr>
        <sz val="10"/>
        <rFont val="ＭＳ Ｐゴシック"/>
        <family val="3"/>
      </rPr>
      <t>1980FU02</t>
    </r>
  </si>
  <si>
    <t>1646</t>
  </si>
  <si>
    <r>
      <t xml:space="preserve"> </t>
    </r>
    <r>
      <rPr>
        <sz val="10"/>
        <rFont val="ＭＳ Ｐゴシック"/>
        <family val="3"/>
      </rPr>
      <t xml:space="preserve">Axial Blocking Measurement of 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12.291 MeV Level Width</t>
    </r>
  </si>
  <si>
    <r>
      <t xml:space="preserve"> </t>
    </r>
    <r>
      <rPr>
        <sz val="10"/>
        <rFont val="ＭＳ Ｐゴシック"/>
        <family val="3"/>
      </rPr>
      <t>1980ER10</t>
    </r>
  </si>
  <si>
    <t xml:space="preserve"> YF</t>
  </si>
  <si>
    <t xml:space="preserve"> 3</t>
  </si>
  <si>
    <r>
      <t xml:space="preserve"> </t>
    </r>
    <r>
      <rPr>
        <sz val="10"/>
        <rFont val="ＭＳ Ｐゴシック"/>
        <family val="3"/>
      </rPr>
      <t>Direct Measurement of the Lifetime of the 12.551-MeV (4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) State of the Nucleus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Si* by the Blocking Effect</t>
    </r>
  </si>
  <si>
    <t>SNP</t>
  </si>
  <si>
    <r>
      <t xml:space="preserve"> </t>
    </r>
    <r>
      <rPr>
        <sz val="10"/>
        <rFont val="ＭＳ Ｐゴシック"/>
        <family val="3"/>
      </rPr>
      <t>1980CHZN</t>
    </r>
  </si>
  <si>
    <t>JOUR BAPSA 25 730,BD2,Chen</t>
  </si>
  <si>
    <t>730,BD2</t>
  </si>
  <si>
    <r>
      <t xml:space="preserve"> </t>
    </r>
    <r>
      <rPr>
        <sz val="10"/>
        <rFont val="ＭＳ Ｐゴシック"/>
        <family val="3"/>
      </rPr>
      <t>1980BR32</t>
    </r>
  </si>
  <si>
    <t xml:space="preserve"> HPA</t>
  </si>
  <si>
    <t>310</t>
  </si>
  <si>
    <r>
      <t xml:space="preserve"> </t>
    </r>
    <r>
      <rPr>
        <sz val="10"/>
        <rFont val="ＭＳ Ｐゴシック"/>
        <family val="3"/>
      </rPr>
      <t>F.Brunner, H.H.Muller, W.Reichart, P.Schober, H.Jasicek, H.Oberhummer, W.Pfeifer</t>
    </r>
  </si>
  <si>
    <r>
      <t xml:space="preserve"> </t>
    </r>
    <r>
      <rPr>
        <sz val="10"/>
        <rFont val="ＭＳ Ｐゴシック"/>
        <family val="3"/>
      </rPr>
      <t xml:space="preserve">Microscopic Analysis of the Three-Nucleon Transfer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Induced with Polarized Protons</t>
    </r>
  </si>
  <si>
    <r>
      <t xml:space="preserve"> </t>
    </r>
    <r>
      <rPr>
        <sz val="10"/>
        <rFont val="ＭＳ Ｐゴシック"/>
        <family val="3"/>
      </rPr>
      <t>1980BR07</t>
    </r>
  </si>
  <si>
    <t>473</t>
  </si>
  <si>
    <r>
      <t xml:space="preserve"> </t>
    </r>
    <r>
      <rPr>
        <sz val="10"/>
        <rFont val="ＭＳ Ｐゴシック"/>
        <family val="3"/>
      </rPr>
      <t>F.Brunner, H.Cech, H.H.Muller, G.Ratel, H.Jasicek, H.Oberhummer</t>
    </r>
  </si>
  <si>
    <r>
      <t xml:space="preserve"> </t>
    </r>
    <r>
      <rPr>
        <sz val="10"/>
        <rFont val="ＭＳ Ｐゴシック"/>
        <family val="3"/>
      </rPr>
      <t>A Finite-Range Cluster-Model Description of the Three-Nucleon Transfer Reaction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</si>
  <si>
    <r>
      <t xml:space="preserve"> </t>
    </r>
    <r>
      <rPr>
        <sz val="10"/>
        <rFont val="ＭＳ Ｐゴシック"/>
        <family val="3"/>
      </rPr>
      <t>1980ALZJ</t>
    </r>
  </si>
  <si>
    <t xml:space="preserve"> REPT ZFK-408,P23,Al-Khafaji</t>
  </si>
  <si>
    <t>408</t>
  </si>
  <si>
    <r>
      <t xml:space="preserve"> </t>
    </r>
    <r>
      <rPr>
        <sz val="10"/>
        <rFont val="ＭＳ Ｐゴシック"/>
        <family val="3"/>
      </rPr>
      <t>1979WA11</t>
    </r>
  </si>
  <si>
    <t>1079</t>
  </si>
  <si>
    <t>N.S.Wall,</t>
  </si>
  <si>
    <r>
      <t xml:space="preserve"> </t>
    </r>
    <r>
      <rPr>
        <sz val="10"/>
        <rFont val="ＭＳ Ｐゴシック"/>
        <family val="3"/>
      </rPr>
      <t>N.S.Wall, J.R.Wu, C.C.Chang, H.D.Holmgren</t>
    </r>
  </si>
  <si>
    <r>
      <t xml:space="preserve"> </t>
    </r>
    <r>
      <rPr>
        <sz val="10"/>
        <rFont val="ＭＳ Ｐゴシック"/>
        <family val="3"/>
      </rPr>
      <t>Medium Energy Nuclear Reactions 'Quasi-Two-Body Scaling' and 'Hot Spots'</t>
    </r>
  </si>
  <si>
    <r>
      <t xml:space="preserve"> </t>
    </r>
    <r>
      <rPr>
        <sz val="10"/>
        <rFont val="ＭＳ Ｐゴシック"/>
        <family val="3"/>
      </rPr>
      <t>1979VA23</t>
    </r>
  </si>
  <si>
    <t>IZV</t>
  </si>
  <si>
    <t xml:space="preserve">160 </t>
  </si>
  <si>
    <t>S.S.Vasilev,</t>
  </si>
  <si>
    <r>
      <t xml:space="preserve"> </t>
    </r>
    <r>
      <rPr>
        <sz val="10"/>
        <rFont val="ＭＳ Ｐゴシック"/>
        <family val="3"/>
      </rPr>
      <t>S.S.Vasilev, M.S.Golovkov, T.N.Mikhaleva, D.L.Chuprunov</t>
    </r>
  </si>
  <si>
    <r>
      <t xml:space="preserve"> </t>
    </r>
    <r>
      <rPr>
        <sz val="10"/>
        <rFont val="ＭＳ Ｐゴシック"/>
        <family val="3"/>
      </rPr>
      <t xml:space="preserve">Wave Functions for Resonance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as Obtained from Experiments on the Interaction of 6.44 MeV Protons with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</si>
  <si>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t>No.1, 134</t>
  </si>
  <si>
    <r>
      <t xml:space="preserve"> </t>
    </r>
    <r>
      <rPr>
        <sz val="10"/>
        <rFont val="ＭＳ Ｐゴシック"/>
        <family val="3"/>
      </rPr>
      <t>1979MA12</t>
    </r>
  </si>
  <si>
    <t>1606</t>
  </si>
  <si>
    <t>F.Malaguti,</t>
  </si>
  <si>
    <r>
      <t xml:space="preserve"> </t>
    </r>
    <r>
      <rPr>
        <sz val="10"/>
        <rFont val="ＭＳ Ｐゴシック"/>
        <family val="3"/>
      </rPr>
      <t>F.Malaguti, A.Uguzzoni, E.Verondini</t>
    </r>
  </si>
  <si>
    <r>
      <t xml:space="preserve"> </t>
    </r>
    <r>
      <rPr>
        <sz val="10"/>
        <rFont val="ＭＳ Ｐゴシック"/>
        <family val="3"/>
      </rPr>
      <t xml:space="preserve">Lifetime of the 937- and 885-keV Resonances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</t>
    </r>
  </si>
  <si>
    <r>
      <t xml:space="preserve"> </t>
    </r>
    <r>
      <rPr>
        <sz val="10"/>
        <rFont val="ＭＳ Ｐゴシック"/>
        <family val="3"/>
      </rPr>
      <t>1979HOZO</t>
    </r>
  </si>
  <si>
    <t xml:space="preserve"> JUL-Spez-36, p.14 (1979)</t>
  </si>
  <si>
    <t>.14</t>
  </si>
  <si>
    <r>
      <t xml:space="preserve"> </t>
    </r>
    <r>
      <rPr>
        <sz val="10"/>
        <rFont val="ＭＳ Ｐゴシック"/>
        <family val="3"/>
      </rPr>
      <t>F.Hoyler, T.Rohwer, H.Sauer, G.Staudt</t>
    </r>
  </si>
  <si>
    <r>
      <t xml:space="preserve"> </t>
    </r>
    <r>
      <rPr>
        <sz val="10"/>
        <rFont val="ＭＳ Ｐゴシック"/>
        <family val="3"/>
      </rPr>
      <t>Influence of the Alpha Cluster Breakup on the Reaction Mechanism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on Light Nuclei</t>
    </r>
  </si>
  <si>
    <r>
      <t xml:space="preserve"> </t>
    </r>
    <r>
      <rPr>
        <sz val="10"/>
        <rFont val="ＭＳ Ｐゴシック"/>
        <family val="3"/>
      </rPr>
      <t>1979DR03</t>
    </r>
  </si>
  <si>
    <t xml:space="preserve"> 300</t>
  </si>
  <si>
    <t>H.Driller,</t>
  </si>
  <si>
    <r>
      <t xml:space="preserve"> </t>
    </r>
    <r>
      <rPr>
        <sz val="10"/>
        <rFont val="ＭＳ Ｐゴシック"/>
        <family val="3"/>
      </rPr>
      <t>H.Driller, E.Blanke, H.Genz, A.Richter, G.Schrieder, J.M.Pearson</t>
    </r>
  </si>
  <si>
    <r>
      <t xml:space="preserve"> </t>
    </r>
    <r>
      <rPr>
        <sz val="10"/>
        <rFont val="ＭＳ Ｐゴシック"/>
        <family val="3"/>
      </rPr>
      <t xml:space="preserve">Test of Detailed Balance at Isolated Resonances in the Reactions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 + p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Mg +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and Time Reversibility</t>
    </r>
  </si>
  <si>
    <r>
      <t xml:space="preserve"> </t>
    </r>
    <r>
      <rPr>
        <sz val="10"/>
        <rFont val="ＭＳ Ｐゴシック"/>
        <family val="3"/>
      </rPr>
      <t>1979BO27</t>
    </r>
  </si>
  <si>
    <t>1878</t>
  </si>
  <si>
    <t>D.H.Boal,</t>
  </si>
  <si>
    <r>
      <t xml:space="preserve"> </t>
    </r>
    <r>
      <rPr>
        <sz val="10"/>
        <rFont val="ＭＳ Ｐゴシック"/>
        <family val="3"/>
      </rPr>
      <t>D.H.Boal, R.M.Woloshyn</t>
    </r>
  </si>
  <si>
    <r>
      <t xml:space="preserve"> </t>
    </r>
    <r>
      <rPr>
        <sz val="10"/>
        <rFont val="ＭＳ Ｐゴシック"/>
        <family val="3"/>
      </rPr>
      <t>Direct Knockout Model for Nuclear Fragmentaion</t>
    </r>
  </si>
  <si>
    <r>
      <t xml:space="preserve"> </t>
    </r>
    <r>
      <rPr>
        <sz val="10"/>
        <rFont val="ＭＳ Ｐゴシック"/>
        <family val="3"/>
      </rPr>
      <t>1979ACZZ</t>
    </r>
  </si>
  <si>
    <t xml:space="preserve"> ZFK-385, p.13 (1979)</t>
  </si>
  <si>
    <t>385</t>
  </si>
  <si>
    <t>K.Achilles,</t>
  </si>
  <si>
    <r>
      <t xml:space="preserve"> </t>
    </r>
    <r>
      <rPr>
        <sz val="10"/>
        <rFont val="ＭＳ Ｐゴシック"/>
        <family val="3"/>
      </rPr>
      <t>K.Achilles, D.Lehmann</t>
    </r>
  </si>
  <si>
    <r>
      <t xml:space="preserve"> </t>
    </r>
    <r>
      <rPr>
        <sz val="10"/>
        <rFont val="ＭＳ Ｐゴシック"/>
        <family val="3"/>
      </rPr>
      <t xml:space="preserve">Winkelverteilung dar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-Teilchen in den Resonanzen der Reaktion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zwischen Ep = 850 keV und 1500 keV</t>
    </r>
  </si>
  <si>
    <r>
      <t xml:space="preserve"> </t>
    </r>
    <r>
      <rPr>
        <sz val="10"/>
        <rFont val="ＭＳ Ｐゴシック"/>
        <family val="3"/>
      </rPr>
      <t>1978SEZW</t>
    </r>
  </si>
  <si>
    <t>JOUR BAPSA 23 926 AB7,Segel</t>
  </si>
  <si>
    <t>926 AB7</t>
  </si>
  <si>
    <r>
      <t xml:space="preserve"> </t>
    </r>
    <r>
      <rPr>
        <sz val="10"/>
        <rFont val="ＭＳ Ｐゴシック"/>
        <family val="3"/>
      </rPr>
      <t>1978CHZC</t>
    </r>
  </si>
  <si>
    <t>REPT Univ Maryland,1977 Prog,P4,Chang</t>
  </si>
  <si>
    <r>
      <t xml:space="preserve"> </t>
    </r>
    <r>
      <rPr>
        <sz val="10"/>
        <rFont val="ＭＳ Ｐゴシック"/>
        <family val="3"/>
      </rPr>
      <t>1977ZAZZ</t>
    </r>
  </si>
  <si>
    <t xml:space="preserve"> 22</t>
  </si>
  <si>
    <t>995 AC9</t>
  </si>
  <si>
    <r>
      <t xml:space="preserve"> </t>
    </r>
    <r>
      <rPr>
        <sz val="10"/>
        <rFont val="ＭＳ Ｐゴシック"/>
        <family val="3"/>
      </rPr>
      <t>1977VA18</t>
    </r>
  </si>
  <si>
    <t xml:space="preserve"> 41</t>
  </si>
  <si>
    <t>2012</t>
  </si>
  <si>
    <r>
      <t xml:space="preserve"> </t>
    </r>
    <r>
      <rPr>
        <sz val="10"/>
        <rFont val="ＭＳ Ｐゴシック"/>
        <family val="3"/>
      </rPr>
      <t xml:space="preserve">Structure of the 17.62 and 17.71 MeV Levels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</si>
  <si>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No.10, 22</t>
  </si>
  <si>
    <r>
      <t xml:space="preserve"> </t>
    </r>
    <r>
      <rPr>
        <sz val="10"/>
        <rFont val="ＭＳ Ｐゴシック"/>
        <family val="3"/>
      </rPr>
      <t>1977ROYX</t>
    </r>
  </si>
  <si>
    <t>REPT KFA-IKP-10/77,P19,Rohwer</t>
  </si>
  <si>
    <r>
      <t xml:space="preserve"> </t>
    </r>
    <r>
      <rPr>
        <sz val="10"/>
        <rFont val="ＭＳ Ｐゴシック"/>
        <family val="3"/>
      </rPr>
      <t>1977HS03</t>
    </r>
  </si>
  <si>
    <t>1753</t>
  </si>
  <si>
    <t>C.C.Hsu,</t>
  </si>
  <si>
    <r>
      <t xml:space="preserve"> </t>
    </r>
    <r>
      <rPr>
        <sz val="10"/>
        <rFont val="ＭＳ Ｐゴシック"/>
        <family val="3"/>
      </rPr>
      <t>C.C.Hsu, E.K.Lin, G.C.Kiang, S.L.Huang, H.L.Tsai</t>
    </r>
  </si>
  <si>
    <r>
      <t xml:space="preserve"> </t>
    </r>
    <r>
      <rPr>
        <sz val="10"/>
        <rFont val="ＭＳ Ｐゴシック"/>
        <family val="3"/>
      </rPr>
      <t xml:space="preserve">The Reaction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from E = 1.120-3.080 MeV</t>
    </r>
  </si>
  <si>
    <r>
      <t xml:space="preserve"> </t>
    </r>
    <r>
      <rPr>
        <sz val="10"/>
        <rFont val="ＭＳ Ｐゴシック"/>
        <family val="3"/>
      </rPr>
      <t>1977CO24</t>
    </r>
  </si>
  <si>
    <t xml:space="preserve"> NC/A</t>
  </si>
  <si>
    <t>171</t>
  </si>
  <si>
    <t>L.M.Colli,</t>
  </si>
  <si>
    <r>
      <t xml:space="preserve"> </t>
    </r>
    <r>
      <rPr>
        <sz val="10"/>
        <rFont val="ＭＳ Ｐゴシック"/>
        <family val="3"/>
      </rPr>
      <t>L.M.Colli, G.M.Braga Marcazzan, R.Bonetti, M.Milazzo, J.W.Smits</t>
    </r>
  </si>
  <si>
    <r>
      <t xml:space="preserve">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Preformation Coefficients Obtained by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in the Mass Range 27-123</t>
    </r>
  </si>
  <si>
    <r>
      <t xml:space="preserve"> </t>
    </r>
    <r>
      <rPr>
        <sz val="10"/>
        <rFont val="ＭＳ Ｐゴシック"/>
        <family val="3"/>
      </rPr>
      <t>1977AV01</t>
    </r>
  </si>
  <si>
    <t>YF</t>
  </si>
  <si>
    <t>V.V.Avdeychikov,</t>
  </si>
  <si>
    <r>
      <t xml:space="preserve"> </t>
    </r>
    <r>
      <rPr>
        <sz val="10"/>
        <rFont val="ＭＳ Ｐゴシック"/>
        <family val="3"/>
      </rPr>
      <t>V.V.Avdeychikov, V.I.Bogatin, O.V.Lozhkin</t>
    </r>
  </si>
  <si>
    <r>
      <t xml:space="preserve"> </t>
    </r>
    <r>
      <rPr>
        <sz val="10"/>
        <rFont val="ＭＳ Ｐゴシック"/>
        <family val="3"/>
      </rPr>
      <t>Inelastic Interaction of High Energy Particles with Light Nuclei and the Cluster Structure of Nuclei</t>
    </r>
  </si>
  <si>
    <r>
      <t xml:space="preserve"> </t>
    </r>
    <r>
      <rPr>
        <sz val="10"/>
        <rFont val="ＭＳ Ｐゴシック"/>
        <family val="3"/>
      </rPr>
      <t>1977AL02</t>
    </r>
  </si>
  <si>
    <t>278</t>
  </si>
  <si>
    <t>R.B.Alexander,</t>
  </si>
  <si>
    <r>
      <t xml:space="preserve"> </t>
    </r>
    <r>
      <rPr>
        <sz val="10"/>
        <rFont val="ＭＳ Ｐゴシック"/>
        <family val="3"/>
      </rPr>
      <t>R.B.Alexander, J.U.Andersen, K.G.Prasad</t>
    </r>
  </si>
  <si>
    <r>
      <t xml:space="preserve"> </t>
    </r>
    <r>
      <rPr>
        <sz val="10"/>
        <rFont val="ＭＳ Ｐゴシック"/>
        <family val="3"/>
      </rPr>
      <t>Measurement of Compound Nuclear Lifetimes by the Crystal Blocking Technique</t>
    </r>
  </si>
  <si>
    <r>
      <t xml:space="preserve"> </t>
    </r>
    <r>
      <rPr>
        <sz val="10"/>
        <rFont val="ＭＳ Ｐゴシック"/>
        <family val="3"/>
      </rPr>
      <t>1976ZO03</t>
    </r>
  </si>
  <si>
    <t>2119</t>
  </si>
  <si>
    <t>L.Zolnai,</t>
  </si>
  <si>
    <r>
      <t xml:space="preserve"> </t>
    </r>
    <r>
      <rPr>
        <sz val="10"/>
        <rFont val="ＭＳ Ｐゴシック"/>
        <family val="3"/>
      </rPr>
      <t>L.Zolnai, E.Koltay, I.Hunyadi, B.Nyako</t>
    </r>
  </si>
  <si>
    <r>
      <t xml:space="preserve"> </t>
    </r>
    <r>
      <rPr>
        <sz val="10"/>
        <rFont val="ＭＳ Ｐゴシック"/>
        <family val="3"/>
      </rPr>
      <t xml:space="preserve">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Levels Excited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at E = 1540-2220 keV</t>
    </r>
  </si>
  <si>
    <t>No.10, 78</t>
  </si>
  <si>
    <r>
      <t xml:space="preserve"> </t>
    </r>
    <r>
      <rPr>
        <sz val="10"/>
        <rFont val="ＭＳ Ｐゴシック"/>
        <family val="3"/>
      </rPr>
      <t>1975ZO02</t>
    </r>
  </si>
  <si>
    <t xml:space="preserve"> ATOMKI Kozlem. 17, 353 (1975)</t>
  </si>
  <si>
    <t>353</t>
  </si>
  <si>
    <t>L.Zolnai</t>
  </si>
  <si>
    <r>
      <t xml:space="preserve"> </t>
    </r>
    <r>
      <rPr>
        <sz val="10"/>
        <rFont val="ＭＳ Ｐゴシック"/>
        <family val="3"/>
      </rPr>
      <t>L.Zolnai</t>
    </r>
  </si>
  <si>
    <r>
      <t xml:space="preserve"> </t>
    </r>
    <r>
      <rPr>
        <sz val="10"/>
        <rFont val="ＭＳ Ｐゴシック"/>
        <family val="3"/>
      </rPr>
      <t>Rezonancia Reakciok Szogeloszlasainak Kiertekelese a Wigner-Eisenbud-Fele R-Matrix Elmelet Alapjan</t>
    </r>
  </si>
  <si>
    <r>
      <t xml:space="preserve"> </t>
    </r>
    <r>
      <rPr>
        <sz val="10"/>
        <rFont val="ＭＳ Ｐゴシック"/>
        <family val="3"/>
      </rPr>
      <t>1975VAZA</t>
    </r>
  </si>
  <si>
    <t>CONF Leningrad p344</t>
  </si>
  <si>
    <t>344</t>
  </si>
  <si>
    <r>
      <t xml:space="preserve"> </t>
    </r>
    <r>
      <rPr>
        <sz val="10"/>
        <rFont val="ＭＳ Ｐゴシック"/>
        <family val="3"/>
      </rPr>
      <t>1975VA25</t>
    </r>
  </si>
  <si>
    <t>2209</t>
  </si>
  <si>
    <r>
      <t xml:space="preserve"> </t>
    </r>
    <r>
      <rPr>
        <sz val="10"/>
        <rFont val="ＭＳ Ｐゴシック"/>
        <family val="3"/>
      </rPr>
      <t>S.S.Vasilev, T.N.Mikhaleva, D.L.Chuprunov</t>
    </r>
  </si>
  <si>
    <r>
      <t xml:space="preserve"> </t>
    </r>
    <r>
      <rPr>
        <sz val="10"/>
        <rFont val="ＭＳ Ｐゴシック"/>
        <family val="3"/>
      </rPr>
      <t xml:space="preserve">Spin and Parity Determination for the 17.62 and 17.79 MeV Levels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</si>
  <si>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 xml:space="preserve"> 39</t>
  </si>
  <si>
    <t>No.10, 175</t>
  </si>
  <si>
    <r>
      <t xml:space="preserve"> </t>
    </r>
    <r>
      <rPr>
        <sz val="10"/>
        <rFont val="ＭＳ Ｐゴシック"/>
        <family val="3"/>
      </rPr>
      <t>1975ROYS</t>
    </r>
  </si>
  <si>
    <t>JOUR PPSSA 18B 1</t>
  </si>
  <si>
    <r>
      <t xml:space="preserve"> </t>
    </r>
    <r>
      <rPr>
        <sz val="10"/>
        <rFont val="ＭＳ Ｐゴシック"/>
        <family val="3"/>
      </rPr>
      <t>1975NE03</t>
    </r>
  </si>
  <si>
    <r>
      <t xml:space="preserve"> </t>
    </r>
    <r>
      <rPr>
        <sz val="10"/>
        <rFont val="ＭＳ Ｐゴシック"/>
        <family val="3"/>
      </rPr>
      <t>G.F.Neal, P.R.Chagnon</t>
    </r>
  </si>
  <si>
    <t>1988RA15</t>
  </si>
  <si>
    <t>37</t>
  </si>
  <si>
    <t>1759</t>
  </si>
  <si>
    <t>T.W.Rackers,</t>
  </si>
  <si>
    <t>T.W.Rackers, S.L.Blatt, T.R.Donoghue, H.J.Hausman, J.Kalen, W.Kim, D.G.Marchlenski, M.Wiescher, M.A.Kovash, A.D.Bacher</t>
  </si>
  <si>
    <r>
      <t xml:space="preserve">Proton Radiative Capture by </t>
    </r>
    <r>
      <rPr>
        <vertAlign val="superscript"/>
        <sz val="10"/>
        <rFont val="ＭＳ Ｐゴシック"/>
        <family val="3"/>
      </rPr>
      <t>15</t>
    </r>
    <r>
      <rPr>
        <sz val="10"/>
        <rFont val="ＭＳ Ｐゴシック"/>
        <family val="3"/>
      </rPr>
      <t xml:space="preserve">N, </t>
    </r>
    <r>
      <rPr>
        <vertAlign val="superscript"/>
        <sz val="10"/>
        <rFont val="ＭＳ Ｐゴシック"/>
        <family val="3"/>
      </rPr>
      <t>16</t>
    </r>
    <r>
      <rPr>
        <sz val="10"/>
        <rFont val="ＭＳ Ｐゴシック"/>
        <family val="3"/>
      </rPr>
      <t xml:space="preserve">O,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Al, and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</si>
  <si>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1988HA33</t>
  </si>
  <si>
    <t>G.Hardie,</t>
  </si>
  <si>
    <t>G.Hardie, R.E.Segel, A.J.Elwyn, J.E.Monahan</t>
  </si>
  <si>
    <r>
      <t xml:space="preserve">Nonresonant Capture of Low-Energy Protons by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</si>
  <si>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t>1988HA04</t>
  </si>
  <si>
    <t xml:space="preserve"> 503</t>
  </si>
  <si>
    <t>H.J.Hausman,</t>
  </si>
  <si>
    <t>H.J.Hausman, S.L.Blatt, T.R.Donoghue, J.Kalen, W.Kim, D.G.Marchlenski, T.W.Rackers, P.Schmalbrock, M.A.Kovash, A.D.Bacher</t>
  </si>
  <si>
    <t>Ground State Proton Capture Reactions from 20 to 100 MeV</t>
  </si>
  <si>
    <t>1987WU04</t>
  </si>
  <si>
    <t>256</t>
  </si>
  <si>
    <t>9</t>
  </si>
  <si>
    <t>1987</t>
  </si>
  <si>
    <t>S.Wustenbecker,</t>
  </si>
  <si>
    <t>S.Wustenbecker, H.W.Becker, C.Rolfs, H.P.Trautvetter, K.Brand, G.E.Mitchell, J.S.Schweitzer</t>
  </si>
  <si>
    <t>Technical Developments for Ion Beams with High Energy Resolution</t>
  </si>
  <si>
    <t>1987RO13</t>
  </si>
  <si>
    <t>26</t>
  </si>
  <si>
    <t>165</t>
  </si>
  <si>
    <t>C.Rolfs,</t>
  </si>
  <si>
    <t>C.Rolfs, R.W.Kavanagh</t>
  </si>
  <si>
    <r>
      <t>Gamma-Ray Detection via D(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,n)H Neutron Counting</t>
    </r>
  </si>
  <si>
    <t>1987RA23</t>
  </si>
  <si>
    <t>28</t>
  </si>
  <si>
    <t>199</t>
  </si>
  <si>
    <t>J.Raisanen,</t>
  </si>
  <si>
    <t>J.Raisanen, T.Witting, J.Keinonen</t>
  </si>
  <si>
    <r>
      <t xml:space="preserve">Absolute Thick-Target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Yields for Elemental Analysis by 7 and 9 MeV Protons</t>
    </r>
  </si>
  <si>
    <t>1987MOZZ</t>
  </si>
  <si>
    <t>32</t>
  </si>
  <si>
    <t>No.4, 1121, KF7</t>
  </si>
  <si>
    <t>C.E.Moss,</t>
  </si>
  <si>
    <t>C.E.Moss, R.O.Nelson, S.J.Seestrom-Morris, S.A.Wender</t>
  </si>
  <si>
    <t>Thick Target Gamma-Ray Yields Induced by 256-MeV Protons</t>
  </si>
  <si>
    <t>1987MO17</t>
  </si>
  <si>
    <t>97</t>
  </si>
  <si>
    <t>211</t>
  </si>
  <si>
    <t>N.I.Molla,</t>
  </si>
  <si>
    <t>N.I.Molla, M.Rahman, S.Khatun, H.M.Sen Gupta</t>
  </si>
  <si>
    <r>
      <t>A Study of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 Resonance Reactions on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 and </t>
    </r>
    <r>
      <rPr>
        <vertAlign val="superscript"/>
        <sz val="10"/>
        <rFont val="ＭＳ Ｐゴシック"/>
        <family val="3"/>
      </rPr>
      <t>45</t>
    </r>
    <r>
      <rPr>
        <sz val="10"/>
        <rFont val="ＭＳ Ｐゴシック"/>
        <family val="3"/>
      </rPr>
      <t>Sc</t>
    </r>
  </si>
  <si>
    <t>1987LA17</t>
  </si>
  <si>
    <t>27</t>
  </si>
  <si>
    <t>462</t>
  </si>
  <si>
    <t>C.E.Laird,</t>
  </si>
  <si>
    <t>C.E.Laird, R.L.Hershberger, D.S.Flynn</t>
  </si>
  <si>
    <t>A Simple Calibration Procedure for In-Beam Gamma-Ray Spectroscopy</t>
  </si>
  <si>
    <t>1987KIZZ</t>
  </si>
  <si>
    <t>DA/B</t>
  </si>
  <si>
    <t>47</t>
  </si>
  <si>
    <t xml:space="preserve"> 2974</t>
  </si>
  <si>
    <t>W.Kim</t>
  </si>
  <si>
    <t>Direct-Semdirect and Multistep Processes in Radiative Proton Capture Reactions at Intermediate Energies</t>
  </si>
  <si>
    <t>1986RO18</t>
  </si>
  <si>
    <t>247</t>
  </si>
  <si>
    <t xml:space="preserve">507 </t>
  </si>
  <si>
    <t>1986</t>
  </si>
  <si>
    <t>1986PR07</t>
  </si>
  <si>
    <t>34</t>
  </si>
  <si>
    <t>2319</t>
  </si>
  <si>
    <t>C.Pruneau,</t>
  </si>
  <si>
    <t>C.Pruneau, C.Rangacharyulu, M.B.Chatterjee, S.Ahmad, C.St-Pierre</t>
  </si>
  <si>
    <r>
      <t xml:space="preserve">Resonances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 + p for E(p) = 3.1-3.6 MeV</t>
    </r>
  </si>
  <si>
    <t>1986LI24</t>
  </si>
  <si>
    <t>CNP</t>
  </si>
  <si>
    <t>8</t>
  </si>
  <si>
    <t>113</t>
  </si>
  <si>
    <t>Li Shenggang</t>
  </si>
  <si>
    <t>Li Shenggang, Yu Banshui, Zhou Ling, Zhao Jingqi, Yuan Guanjun</t>
  </si>
  <si>
    <r>
      <t xml:space="preserve">Measurement of Lifetime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Level</t>
    </r>
  </si>
  <si>
    <t>1986HU09</t>
  </si>
  <si>
    <t xml:space="preserve">241 </t>
  </si>
  <si>
    <t>Hu Yude</t>
  </si>
  <si>
    <t>Hu Yude, Guo Zhendi, Qian Jinhua, Gu Xiliang, Yang Fujia</t>
  </si>
  <si>
    <r>
      <t xml:space="preserve">Measurements of Spin of 13.321 MeV Excited State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</si>
  <si>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1986GL05</t>
  </si>
  <si>
    <t>324</t>
  </si>
  <si>
    <t>173</t>
  </si>
  <si>
    <t>F.Glatz,</t>
  </si>
  <si>
    <t>F.Glatz, M.Lickert, A.Burkard, Th.Kern, R.Lehmann, S.Norbert, H.Ropke, J.Siefert, B.H.Wildenthal</t>
  </si>
  <si>
    <r>
      <t xml:space="preserve">Search for Missing Predicted High-Spin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</si>
  <si>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1985UH01</t>
  </si>
  <si>
    <t>234</t>
  </si>
  <si>
    <t>1985</t>
  </si>
  <si>
    <t>M.Uhrmacher,</t>
  </si>
  <si>
    <t>M.Uhrmacher, K.Pampus, F.J.Bergmeister, D.Purschke, K.P.Lieb</t>
  </si>
  <si>
    <t>Energy Calibration of the 500 kV Heavy Ion Implanter IONAS</t>
  </si>
  <si>
    <t>1985HAZZ</t>
  </si>
  <si>
    <t xml:space="preserve"> BAP</t>
  </si>
  <si>
    <t>30</t>
  </si>
  <si>
    <t>No.4, 725, CE6</t>
  </si>
  <si>
    <t>(1985</t>
  </si>
  <si>
    <t>G.Hardie, R.Hussain, R.E.Segel, D.Baran, S.Mukhopadhyay, H.Goeckner, A.J.Elwyn</t>
  </si>
  <si>
    <r>
      <t xml:space="preserve">Non-Resonant Capture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</si>
  <si>
    <t>1985GU19</t>
  </si>
  <si>
    <t xml:space="preserve"> 7</t>
  </si>
  <si>
    <t xml:space="preserve"> 117</t>
  </si>
  <si>
    <t>Guo Zhendi</t>
  </si>
  <si>
    <t>Guo Zhendi, Gu Xiliang, Yang Fujia, Hu Yude, Qian Jinghua</t>
  </si>
  <si>
    <r>
      <t>g</t>
    </r>
    <r>
      <rPr>
        <sz val="10"/>
        <rFont val="ＭＳ Ｐゴシック"/>
        <family val="3"/>
      </rPr>
      <t xml:space="preserve"> Resonant Absorption Experiments of 10.71 MeV Bound State in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</t>
    </r>
  </si>
  <si>
    <t>1984SN01</t>
  </si>
  <si>
    <t>JP(Paris), Colloq.C-4, 337 (1984)</t>
  </si>
  <si>
    <t>4</t>
  </si>
  <si>
    <t xml:space="preserve"> 337</t>
  </si>
  <si>
    <t>K.A.Snover</t>
  </si>
  <si>
    <t>Giant Resonances Built on Highly Excited States</t>
  </si>
  <si>
    <t>1984JEZY</t>
  </si>
  <si>
    <t xml:space="preserve"> 29</t>
  </si>
  <si>
    <t>No.7, 1050, DD2</t>
  </si>
  <si>
    <t>S.M.Jensen,</t>
  </si>
  <si>
    <t>S.M.Jensen, S.L.Blatt, H.J.Hausman, R.N.Boyd, T.R.Donoghue, R.G.Seyler, D.G.Marchlenski, T.W.Rackers, P.Schmalbrock, M.A.Kovash, A.D.Bacher, C.C.Foster</t>
  </si>
  <si>
    <t>Spectroscopic Factors from Proton Capture at Intermediate Energies</t>
  </si>
  <si>
    <t>1983SN02</t>
  </si>
  <si>
    <t>493</t>
  </si>
  <si>
    <t>1983</t>
  </si>
  <si>
    <t>K.A.Snover,</t>
  </si>
  <si>
    <t>K.A.Snover, G.Feldman, M.M.Hindi, E.Kuhlmann, M.N.Harakeh, M.Sasao, M.Noumachi, Y.Fujita, M.Fujiwara, K.Hosono</t>
  </si>
  <si>
    <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He,d)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to the Stretched 11.58 MeV (6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>,0) and 14.36 MeV (6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>,1) Levels</t>
    </r>
  </si>
  <si>
    <t>1983SC43</t>
  </si>
  <si>
    <t>NIM</t>
  </si>
  <si>
    <t>218</t>
  </si>
  <si>
    <t>154</t>
  </si>
  <si>
    <t>D.M.Scott,</t>
  </si>
  <si>
    <t>D.M.Scott, B.M.Paine</t>
  </si>
  <si>
    <t>Accelerator Energy Calibration using Nonresonant Nuclear Reactions</t>
  </si>
  <si>
    <t>1983SA30</t>
  </si>
  <si>
    <t>AUJ</t>
  </si>
  <si>
    <t>36</t>
  </si>
  <si>
    <t>583</t>
  </si>
  <si>
    <t>D.G.Sargood</t>
  </si>
  <si>
    <t>Effect of Excited States on Thermonuclear Reaction Rates</t>
  </si>
  <si>
    <t>1983MOZS</t>
  </si>
  <si>
    <t>INDC(BAN)-002/G, p.5 (1983)</t>
  </si>
  <si>
    <t>N.I.Molla, M.M.Rahman, S.Khatun</t>
  </si>
  <si>
    <r>
      <t xml:space="preserve">Level Schemes and Gamma Ray Angular Distribution Measurements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Si, </t>
    </r>
    <r>
      <rPr>
        <vertAlign val="superscript"/>
        <sz val="10"/>
        <rFont val="ＭＳ Ｐゴシック"/>
        <family val="3"/>
      </rPr>
      <t>46</t>
    </r>
    <r>
      <rPr>
        <sz val="10"/>
        <rFont val="ＭＳ Ｐゴシック"/>
        <family val="3"/>
      </rPr>
      <t xml:space="preserve">Ti, and </t>
    </r>
    <r>
      <rPr>
        <vertAlign val="superscript"/>
        <sz val="10"/>
        <rFont val="ＭＳ Ｐゴシック"/>
        <family val="3"/>
      </rPr>
      <t>53</t>
    </r>
    <r>
      <rPr>
        <sz val="10"/>
        <rFont val="ＭＳ Ｐゴシック"/>
        <family val="3"/>
      </rPr>
      <t>Mn</t>
    </r>
  </si>
  <si>
    <t>1983MI32</t>
  </si>
  <si>
    <t>IPA</t>
  </si>
  <si>
    <t>21</t>
  </si>
  <si>
    <t xml:space="preserve"> 546</t>
  </si>
  <si>
    <t>V.K.Mittal,</t>
  </si>
  <si>
    <t>V.K.Mittal, D.K.Avasthi, I.M.Govil</t>
  </si>
  <si>
    <r>
      <t xml:space="preserve">Lifetimes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States</t>
    </r>
  </si>
  <si>
    <t>1983KI09</t>
  </si>
  <si>
    <t xml:space="preserve"> ZP/A</t>
  </si>
  <si>
    <t>312</t>
  </si>
  <si>
    <t>89</t>
  </si>
  <si>
    <t>M.Kicinska-Habior</t>
  </si>
  <si>
    <t>M.Kicinska-Habior, P.Decowski, M.Dabrowska, W.Grochulski, P.Jaracz, T.Matulewicz, B.Sikora, J.Toke, E.Somorjai</t>
  </si>
  <si>
    <r>
      <t xml:space="preserve">Analysis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at Subbarrier Energies in Terms of the Direct-Semidirect Model</t>
    </r>
  </si>
  <si>
    <t>Erratum ZP/A</t>
  </si>
  <si>
    <t>318</t>
  </si>
  <si>
    <t>120</t>
  </si>
  <si>
    <t>1983DO03</t>
  </si>
  <si>
    <t>PRL</t>
  </si>
  <si>
    <t>1191</t>
  </si>
  <si>
    <t>D.H.Dowell,</t>
  </si>
  <si>
    <t>D.H.Dowell, G.Feldman, K.A.Snover, A.M.Sandorfi, M.T.Collins</t>
  </si>
  <si>
    <r>
      <t>Excited-State Giant Dipole Resonances in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): A new probe of single-particle strengths</t>
    </r>
  </si>
  <si>
    <t>1982ELZU</t>
  </si>
  <si>
    <t>ANL-82-74, p.87 (1982)</t>
  </si>
  <si>
    <t>87</t>
  </si>
  <si>
    <t>1982</t>
  </si>
  <si>
    <t>A.J.Elwyn,</t>
  </si>
  <si>
    <t>A.J.Elwyn, G.Hardie, R.E.Segel, M.Wiescher, E.Zupranska, W.Ray, Jr.</t>
  </si>
  <si>
    <r>
      <t xml:space="preserve">Study of Nonresonant Capture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 and </t>
    </r>
    <r>
      <rPr>
        <vertAlign val="superscript"/>
        <sz val="10"/>
        <rFont val="ＭＳ Ｐゴシック"/>
        <family val="3"/>
      </rPr>
      <t>19</t>
    </r>
    <r>
      <rPr>
        <sz val="10"/>
        <rFont val="ＭＳ Ｐゴシック"/>
        <family val="3"/>
      </rPr>
      <t>F(p,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Reactions at Low Energy</t>
    </r>
  </si>
  <si>
    <t>1982DOZZ</t>
  </si>
  <si>
    <t>No.7, 731, EE2</t>
  </si>
  <si>
    <t>D.H.Dowell, K.A.Snover, G.Feldman, A.Sandorfi, M.Collins</t>
  </si>
  <si>
    <r>
      <t xml:space="preserve">A Study of Giant Resonances Built Upon Excited States using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</t>
    </r>
  </si>
  <si>
    <t>1981ST04</t>
  </si>
  <si>
    <t>180</t>
  </si>
  <si>
    <t>515</t>
  </si>
  <si>
    <t>1981</t>
  </si>
  <si>
    <t>D.P.Stoker,</t>
  </si>
  <si>
    <t>D.P.Stoker, P.H.Barker, H.Naylor, R.E.White, W.B.Wood</t>
  </si>
  <si>
    <t>A System for the Accurate Measurement of Nuclear Reaction Q-Values</t>
  </si>
  <si>
    <t>1981SOZX</t>
  </si>
  <si>
    <t>PC</t>
  </si>
  <si>
    <t>No.3, 48, GB7</t>
  </si>
  <si>
    <t>R.J.Sobie,</t>
  </si>
  <si>
    <t>R.J.Sobie, T.E.Drake</t>
  </si>
  <si>
    <r>
      <t xml:space="preserve">Giant Resonant Strength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</si>
  <si>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1981SOZU</t>
  </si>
  <si>
    <t>McMaster Univ., Ann.Rept., p.7 (1981)</t>
  </si>
  <si>
    <t>7</t>
  </si>
  <si>
    <t>R.Sobie,</t>
  </si>
  <si>
    <t>R.Sobie, S.Yen, T.E.Drake</t>
  </si>
  <si>
    <r>
      <t xml:space="preserve">1p-1h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</si>
  <si>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1981DU09</t>
  </si>
  <si>
    <t>PL/B</t>
  </si>
  <si>
    <t>100</t>
  </si>
  <si>
    <t>W.Duinker,</t>
  </si>
  <si>
    <t>W.Duinker, C.R.Boersma</t>
  </si>
  <si>
    <r>
      <t xml:space="preserve">Observation of Energy Shifts due to K-Shell Ionization in the Reactions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>Mg(p,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</si>
  <si>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1981DOZY</t>
  </si>
  <si>
    <t xml:space="preserve"> 26</t>
  </si>
  <si>
    <t>No.8, 1127, BD12</t>
  </si>
  <si>
    <t>D.H.Dowell, K.A.Snover, G.Feldman</t>
  </si>
  <si>
    <r>
      <t xml:space="preserve">Radiative Capture to Highly Excited Final States in the Reactions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and </t>
    </r>
    <r>
      <rPr>
        <vertAlign val="superscript"/>
        <sz val="10"/>
        <rFont val="ＭＳ Ｐゴシック"/>
        <family val="3"/>
      </rPr>
      <t>25</t>
    </r>
    <r>
      <rPr>
        <sz val="10"/>
        <rFont val="ＭＳ Ｐゴシック"/>
        <family val="3"/>
      </rPr>
      <t>Mg(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</si>
  <si>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1980PAZP</t>
  </si>
  <si>
    <t>41</t>
  </si>
  <si>
    <t>606</t>
  </si>
  <si>
    <t>1980</t>
  </si>
  <si>
    <t>B.M.Paine</t>
  </si>
  <si>
    <t>(p,Gamma) Resonance Strengths in the s-d Shell</t>
  </si>
  <si>
    <t>1979PA16</t>
  </si>
  <si>
    <t>331</t>
  </si>
  <si>
    <t>389</t>
  </si>
  <si>
    <t>1979</t>
  </si>
  <si>
    <t>B.M.Paine,</t>
  </si>
  <si>
    <t>B.M.Paine, D.G.Sargood</t>
  </si>
  <si>
    <r>
      <t>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Resonance Strengths in the s-d Shell</t>
    </r>
  </si>
  <si>
    <t>1979MIZQ</t>
  </si>
  <si>
    <t>REPT BARC-990,P93,Mittal</t>
  </si>
  <si>
    <t>1979KOZN</t>
  </si>
  <si>
    <t>39</t>
  </si>
  <si>
    <t xml:space="preserve">4950 </t>
  </si>
  <si>
    <t>M.A.Kovash</t>
  </si>
  <si>
    <t>Radiative Proton Capture at 35-100 MeV</t>
  </si>
  <si>
    <t>Checkup</t>
  </si>
  <si>
    <t>author + year</t>
  </si>
  <si>
    <t>EXFORとの照合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</si>
  <si>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</si>
  <si>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</si>
  <si>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</si>
  <si>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</si>
  <si>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</si>
  <si>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</si>
  <si>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</si>
  <si>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</si>
  <si>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</si>
  <si>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13-AL-26(N,A)11-NA-23,PAR,SIG</t>
  </si>
  <si>
    <t>P.E.Koehler et al.</t>
  </si>
  <si>
    <t>PR/C.56(1997)1138</t>
  </si>
  <si>
    <t>13-AL-26(N,A)11-NA-23,PAR,SIG,,,DERIV</t>
  </si>
  <si>
    <t>13-AL-26(N,A)11-NA-23,PAR,SIG,,MXW</t>
  </si>
  <si>
    <t>J.Wagemans et al.</t>
  </si>
  <si>
    <t>NP/A.696(2001)31</t>
  </si>
  <si>
    <t>13-AL-26(N,A)11-NA-23,,SIG</t>
  </si>
  <si>
    <t>L.De Smet et al.</t>
  </si>
  <si>
    <t>PR/C.76(2007)045804</t>
  </si>
  <si>
    <t>A0126002</t>
  </si>
  <si>
    <t>13-AL-27(P,G)14-SI-28,,SIG,,TT/REL,EXP</t>
  </si>
  <si>
    <t>S.Harissopulos et al.</t>
  </si>
  <si>
    <t>Eur.J.Phys.A.9(2000)479</t>
  </si>
  <si>
    <t>C1409002</t>
  </si>
  <si>
    <t>13-AL-27(P,G)14-SI-28,PAR,SIG,,REL</t>
  </si>
  <si>
    <t>C.Pruneau et al.</t>
  </si>
  <si>
    <t>PR/C.34(1986)2319</t>
  </si>
  <si>
    <t>C1409003</t>
  </si>
  <si>
    <t>D0385004</t>
  </si>
  <si>
    <t>D.L.Kennedy et al.</t>
  </si>
  <si>
    <t>NIM.140(1977)519</t>
  </si>
  <si>
    <t>O1057002</t>
  </si>
  <si>
    <t>13-AL-27(P,G)14-SI-28,,SIG,,REL</t>
  </si>
  <si>
    <t>C.Chronidou et al.</t>
  </si>
  <si>
    <t>Eur.J.Phys.A.6(1999)303</t>
  </si>
  <si>
    <t>O1057003</t>
  </si>
  <si>
    <t>O1057004</t>
  </si>
  <si>
    <t>A0126004</t>
  </si>
  <si>
    <t>13-AL-27(P,G)14-SI-28,,SGV,,SFC,EXP</t>
  </si>
  <si>
    <t>A0126005</t>
  </si>
  <si>
    <t>13-AL-27(P,G)14-SI-28,,SGV,,MXW,EXP</t>
  </si>
  <si>
    <t>A0344021</t>
  </si>
  <si>
    <t>13-AL-27(P,2A)10-NE-20,,SIG</t>
  </si>
  <si>
    <t>R.Michel et al.</t>
  </si>
  <si>
    <t>NIM.B16(1986)61</t>
  </si>
  <si>
    <t>B0085110</t>
  </si>
  <si>
    <t>13-AL-27(P,N+P+A)11-NA-22,CUM/UND,SIG,,,EXP</t>
  </si>
  <si>
    <t>J.E.Cline et al.</t>
  </si>
  <si>
    <t>NP/A.169(1971)437</t>
  </si>
  <si>
    <t>C0220022</t>
  </si>
  <si>
    <t>13-AL-27(P,N+P+A)11-NA-22,,SIG</t>
  </si>
  <si>
    <t>P.A.Berioff</t>
  </si>
  <si>
    <t>PR.119(1960)316</t>
  </si>
  <si>
    <t>D0385006</t>
  </si>
  <si>
    <t>13-AL-27(P,A)12-MG-24,PAR,SIG,,REL</t>
  </si>
  <si>
    <t>O0449002</t>
  </si>
  <si>
    <t>13-AL-27(P,D+A)11-NA-22,CUM,SIG</t>
  </si>
  <si>
    <t>K.Miyano</t>
  </si>
  <si>
    <t>JPJ.34(1973)853</t>
  </si>
  <si>
    <t>P0016002</t>
  </si>
  <si>
    <t>M.Furukawa et al.</t>
  </si>
  <si>
    <t>NP.69(1965)362</t>
  </si>
  <si>
    <t>A0242004</t>
  </si>
  <si>
    <t>F</t>
  </si>
  <si>
    <t>13-AL-27(A,7N+6P)9-F-18,UND,SIG,,,EXP</t>
  </si>
  <si>
    <t>V.P.Bamblevskij</t>
  </si>
  <si>
    <t>JINR-16-85-35,,1985</t>
  </si>
  <si>
    <t>N</t>
  </si>
  <si>
    <t>13-AL-27(A,3N+4P)11-NA-24-G,UND,SIG,,,EXP</t>
  </si>
  <si>
    <t>A0153002</t>
  </si>
  <si>
    <t>13-AL-27(A,3N+4P)11-NA-24-G,CUM/UND,SIG,,,EXP</t>
  </si>
  <si>
    <t>INDC(GER)-22/L+SPECIAL,45,1980</t>
  </si>
  <si>
    <t>A0153003</t>
  </si>
  <si>
    <t>13-AL-27(A,5N+4P)11-NA-22,CUM/UND,SIG,,,EXP</t>
  </si>
  <si>
    <t>A0353002</t>
  </si>
  <si>
    <t>13-AL-27(A,N+2A)11-NA-22,UND,SIG,,,EXP</t>
  </si>
  <si>
    <t>S.S.Rattan et al.</t>
  </si>
  <si>
    <t>RCA.39(1986)61</t>
  </si>
  <si>
    <t>13-AL-27(A,N+2P+A)11-NA-24,UND,SIG,,,EXP</t>
  </si>
  <si>
    <t>A0181005</t>
  </si>
  <si>
    <t>13-AL-27(A,N)15-P-30,,SIG</t>
  </si>
  <si>
    <t>S.M.Sahakundu et al.</t>
  </si>
  <si>
    <t>ARI.30(1979)3</t>
  </si>
  <si>
    <t>A0624002</t>
  </si>
  <si>
    <t>(13-AL-27(A,X)0-NN-1,,SIG)=(13-AL-27(A,N)15-P-30,,SIG)</t>
  </si>
  <si>
    <t>B.Holmqvist et al.</t>
  </si>
  <si>
    <t>PS.33(1986)107</t>
  </si>
  <si>
    <t>A0509005</t>
  </si>
  <si>
    <t>13-AL-27(A,N)15-P-30,,SIG,,,EXP</t>
  </si>
  <si>
    <t>D.S.Flynn et al.</t>
  </si>
  <si>
    <t>PR/C.18(1978)1566</t>
  </si>
  <si>
    <t>A0509006</t>
  </si>
  <si>
    <t>B0174006</t>
  </si>
  <si>
    <t>13-AL-27(A,N+2P)13-AL-28,,SIG,,,EXP</t>
  </si>
  <si>
    <t>H.J.Probst et al.</t>
  </si>
  <si>
    <t>ARI.27(1976)431</t>
  </si>
  <si>
    <t>C0185003</t>
  </si>
  <si>
    <t>P.H.Stelson et al.</t>
  </si>
  <si>
    <t>PR.133(1964)B911</t>
  </si>
  <si>
    <t>C0915041</t>
  </si>
  <si>
    <t>13-AL-27(A,N)15-P-30,,SIG,,AV</t>
  </si>
  <si>
    <t>D.J.Frantsvog et al.</t>
  </si>
  <si>
    <t>PR/C.25(1982)770</t>
  </si>
  <si>
    <t>C0915042</t>
  </si>
  <si>
    <t>13-AL-27(A,2N)15-P-29,,SIG,,AV</t>
  </si>
  <si>
    <t>C0381002</t>
  </si>
  <si>
    <t>13-AL-27(A,A+N+2P)11-NA-24,UND,SIG</t>
  </si>
  <si>
    <t>M.Lindner et al.</t>
  </si>
  <si>
    <t>PR.91(1953)342</t>
  </si>
  <si>
    <t>C0381003</t>
  </si>
  <si>
    <t>C0180002</t>
  </si>
  <si>
    <t>(13-AL-27(A,N)15-P-30,,SIG)+(13-AL-27(A,N+P)14-SI-29,,SIG)</t>
  </si>
  <si>
    <t>A.J.Howard et al.</t>
  </si>
  <si>
    <t>AJ.188(1974)131</t>
  </si>
  <si>
    <t>F0957006</t>
  </si>
  <si>
    <t>13-AL-27(A,N)15-P-30,,SIG,,REL</t>
  </si>
  <si>
    <t>A.V.Spassky et al.</t>
  </si>
  <si>
    <t>YF.7(1968)251</t>
  </si>
  <si>
    <t>F0620002</t>
  </si>
  <si>
    <t>(13-AL-27(A,N)15-P-30,,SIG)+(13-AL-27(A,N+A)13-AL-26,,SIG)</t>
  </si>
  <si>
    <t>Y.Itoh et al.</t>
  </si>
  <si>
    <t>NIM.A383(1996)272</t>
  </si>
  <si>
    <t>O1180002</t>
  </si>
  <si>
    <t>13-AL-27(A,N+2A)11-NA-22,,SIG</t>
  </si>
  <si>
    <t>S.Mukherjee et al.</t>
  </si>
  <si>
    <t>PRM.49(1997)253</t>
  </si>
  <si>
    <t>author + year</t>
  </si>
  <si>
    <t>NSRとの照合</t>
  </si>
  <si>
    <r>
      <t xml:space="preserve">The Spin and Parity of the 8413 keV State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</si>
  <si>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1972DA05</t>
  </si>
  <si>
    <t>274</t>
  </si>
  <si>
    <t>566</t>
  </si>
  <si>
    <t>J.Dalmas, M.Vidal, D.Bertault, A.Lapierre</t>
  </si>
  <si>
    <r>
      <t xml:space="preserve">Sur les Fonctions d'Excitation de la Reaction de Capture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 des Protons par les Noyaux d'Aluminium-27</t>
    </r>
  </si>
  <si>
    <t>1972CAYE</t>
  </si>
  <si>
    <t>REPT ANU-P-574</t>
  </si>
  <si>
    <t>1972BI04</t>
  </si>
  <si>
    <t>ZP</t>
  </si>
  <si>
    <t>82</t>
  </si>
  <si>
    <t>M.Bister, A.Anttila, A.Fontell, E.Leminen</t>
  </si>
  <si>
    <t>A Method for the Determination of Recoil Ion Ranges Needed in DSA Measurements</t>
  </si>
  <si>
    <t>1972BA48</t>
  </si>
  <si>
    <t>1282</t>
  </si>
  <si>
    <t>R.D.Barton,</t>
  </si>
  <si>
    <t>R.D.Barton, J.S.Wadden, A.L.Carter, H.L.Pai</t>
  </si>
  <si>
    <r>
      <t>Delayed Coincidence Measurement of the Picoseconds Lifetime of the 9.699 MeV (5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) Level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</si>
  <si>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1972AN10</t>
  </si>
  <si>
    <t xml:space="preserve"> 50</t>
  </si>
  <si>
    <t>, 1949</t>
  </si>
  <si>
    <t>N.Anyas-Weiss</t>
  </si>
  <si>
    <t>N.Anyas-Weiss, A.E.Litherland, P.J.M.Smulders</t>
  </si>
  <si>
    <r>
      <t xml:space="preserve">Properties of the 612 keV Resonance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</si>
  <si>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t>1972AHZW</t>
  </si>
  <si>
    <t>JOUR PHCAA 28 26,No4,N M Ahmed,6/19/72</t>
  </si>
  <si>
    <t>26,No4,N M</t>
  </si>
  <si>
    <t>1972AH09</t>
  </si>
  <si>
    <t>257</t>
  </si>
  <si>
    <t>380</t>
  </si>
  <si>
    <t>N.Ahmed,</t>
  </si>
  <si>
    <t>N.Ahmed, M.A.Rahman, S.Khatun, M.A.Awal, M.Rahman, H.M.Sen Gupta</t>
  </si>
  <si>
    <r>
      <t xml:space="preserve">Isobaric Analogue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from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 Reaction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</t>
    </r>
  </si>
  <si>
    <t>1971SIYH</t>
  </si>
  <si>
    <t>REPT QNP-71-4,Queen'S Univ,Ontario,B P Singh,4/27/72</t>
  </si>
  <si>
    <r>
      <t xml:space="preserve">RADIOACTIVITY </t>
    </r>
    <r>
      <rPr>
        <vertAlign val="superscript"/>
        <sz val="10"/>
        <rFont val="ＭＳ Ｐゴシック"/>
        <family val="3"/>
      </rPr>
      <t>147</t>
    </r>
    <r>
      <rPr>
        <sz val="10"/>
        <rFont val="ＭＳ Ｐゴシック"/>
        <family val="3"/>
      </rPr>
      <t>Pm level deduced T</t>
    </r>
    <r>
      <rPr>
        <vertAlign val="subscript"/>
        <sz val="10"/>
        <rFont val="ＭＳ Ｐゴシック"/>
        <family val="3"/>
      </rPr>
      <t>1/2</t>
    </r>
    <r>
      <rPr>
        <sz val="10"/>
        <rFont val="ＭＳ Ｐゴシック"/>
        <family val="3"/>
      </rPr>
      <t>.</t>
    </r>
  </si>
  <si>
    <t>1971SI29</t>
  </si>
  <si>
    <t>475</t>
  </si>
  <si>
    <t>1971</t>
  </si>
  <si>
    <t>B.P.Singh,</t>
  </si>
  <si>
    <t>B.P.Singh, H.C.Evans</t>
  </si>
  <si>
    <t>Relative Efficiency of Ge(Li) Gamma Ray Detectors from 0.5 to 12 MeV</t>
  </si>
  <si>
    <t>1971MA19</t>
  </si>
  <si>
    <t>166</t>
  </si>
  <si>
    <t xml:space="preserve"> 397</t>
  </si>
  <si>
    <t>M.Marangoni,</t>
  </si>
  <si>
    <t>M.Marangoni, A.M.Saruis</t>
  </si>
  <si>
    <r>
      <t xml:space="preserve">Coupled-Channel Calculations of the Giant Dipole Resonance in the One Particle-One Hole Continuum Approximation (II).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</si>
  <si>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1971LA06</t>
  </si>
  <si>
    <t>685</t>
  </si>
  <si>
    <t>S.T.Lam,</t>
  </si>
  <si>
    <t>S.T.Lam, A.E.Litherland, R.E.Azuma</t>
  </si>
  <si>
    <r>
      <t xml:space="preserve">Study of the E = 1.724 MeV Resonance in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</si>
  <si>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t>1971HU04</t>
  </si>
  <si>
    <t>1222</t>
  </si>
  <si>
    <t>F.C.P.Huang,</t>
  </si>
  <si>
    <t>F.C.P.Huang, E.F.Gibson, D.K.McDaniels</t>
  </si>
  <si>
    <r>
      <t xml:space="preserve">Search for an Excited Prolate Rotational Band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</si>
  <si>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1971CAZF</t>
  </si>
  <si>
    <t>JOUR PHCAA 27 22,A L Carter,10/25/71</t>
  </si>
  <si>
    <t>22,A L</t>
  </si>
  <si>
    <t>1970THZX</t>
  </si>
  <si>
    <t>REPT FRNC-TH-106,J Thibaud,5/8/72</t>
  </si>
  <si>
    <t>1970</t>
  </si>
  <si>
    <t>1970RO07</t>
  </si>
  <si>
    <t>M.L.Roush,</t>
  </si>
  <si>
    <t>M.L.Roush, L.A.West, J.B.Marion</t>
  </si>
  <si>
    <t>Precision Determinations of Nuclear Reaction Calibration Energies by Velocity Measurements</t>
  </si>
  <si>
    <t>1970ME04</t>
  </si>
  <si>
    <t>144</t>
  </si>
  <si>
    <t>M.A.Meyer, N.S.Wolmarans, D.Reitmann</t>
  </si>
  <si>
    <r>
      <t xml:space="preserve">A Study of the Excited States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by Means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in the Energy Range E = 1.01-2.00 MeV</t>
    </r>
  </si>
  <si>
    <r>
      <t xml:space="preserve"> </t>
    </r>
    <r>
      <rPr>
        <sz val="10"/>
        <rFont val="ＭＳ Ｐゴシック"/>
        <family val="3"/>
      </rPr>
      <t>1970HU16</t>
    </r>
  </si>
  <si>
    <t xml:space="preserve"> 31</t>
  </si>
  <si>
    <t>869</t>
  </si>
  <si>
    <t>A.Huck,</t>
  </si>
  <si>
    <r>
      <t xml:space="preserve"> </t>
    </r>
    <r>
      <rPr>
        <sz val="10"/>
        <rFont val="ＭＳ Ｐゴシック"/>
        <family val="3"/>
      </rPr>
      <t>A.Huck, P.Baumann, G.Walter</t>
    </r>
  </si>
  <si>
    <r>
      <t xml:space="preserve">Niveaux d'Energie de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au Voisinage de 13,245 MeV Observes a l'Aide Des Reactions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et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</t>
    </r>
  </si>
  <si>
    <r>
      <t xml:space="preserve"> </t>
    </r>
    <r>
      <rPr>
        <sz val="10"/>
        <rFont val="ＭＳ Ｐゴシック"/>
        <family val="3"/>
      </rPr>
      <t>1970HU14</t>
    </r>
  </si>
  <si>
    <t>2</t>
  </si>
  <si>
    <t>1342</t>
  </si>
  <si>
    <t>F.C.P.Huang, D.K.McDaniels</t>
  </si>
  <si>
    <r>
      <t>8543-keV 6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State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and the Ground-State Rotational Band</t>
    </r>
  </si>
  <si>
    <t>1970HO33</t>
  </si>
  <si>
    <t>Comment.Phys.-Math. 40, 135 (1970)</t>
  </si>
  <si>
    <t>135</t>
  </si>
  <si>
    <t>P.Holmberg, A.Kiuru</t>
  </si>
  <si>
    <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Resonances for Precise Calibration of High Energy Gamma Rays</t>
    </r>
  </si>
  <si>
    <t>1970GO43</t>
  </si>
  <si>
    <t>88</t>
  </si>
  <si>
    <t>125</t>
  </si>
  <si>
    <t>J.P.Gonidec</t>
  </si>
  <si>
    <t>Realisation d'Une Chaine d'Analyse Bidimensionnelle 512 000 Canaux a l'Aide d'un Ordinateur IBM 1800</t>
  </si>
  <si>
    <t>1970FO12</t>
  </si>
  <si>
    <t>Comment.Phys.-Math. 38, 131 (1970)</t>
  </si>
  <si>
    <r>
      <t xml:space="preserve">The 9480 and 9495 keV Levels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</si>
  <si>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1970FO11</t>
  </si>
  <si>
    <t>Comment.Phys.-Math. 40, 65 (1970)</t>
  </si>
  <si>
    <t xml:space="preserve"> 40</t>
  </si>
  <si>
    <t>65</t>
  </si>
  <si>
    <r>
      <t xml:space="preserve">An Investigation of the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Nucleus by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</t>
    </r>
  </si>
  <si>
    <t>1970AL05</t>
  </si>
  <si>
    <t>146</t>
  </si>
  <si>
    <t>90</t>
  </si>
  <si>
    <t>M.M.Aleonard, D.Castera, P.Hubert, F.Leccia, P.Mennrath, J.P.Thibaud</t>
  </si>
  <si>
    <r>
      <t xml:space="preserve">Mesures des Vies Moyennes des Premiers Etats Excites du Noyau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</si>
  <si>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1969ME14</t>
    </r>
  </si>
  <si>
    <t>136</t>
  </si>
  <si>
    <t>663</t>
  </si>
  <si>
    <t>1969</t>
  </si>
  <si>
    <t>M.A.Meyer, N.S.Wolmarans</t>
  </si>
  <si>
    <r>
      <t xml:space="preserve">A Study of the Excited States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 xml:space="preserve">Si by Means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Reaction in the Energy Range E=0.29-1.01 MeV</t>
    </r>
  </si>
  <si>
    <t>1969LY03</t>
  </si>
  <si>
    <t>130</t>
  </si>
  <si>
    <t>P.B.Lyons,</t>
  </si>
  <si>
    <t>P.B.Lyons, J.W.Toevs, D.G.Sargood</t>
  </si>
  <si>
    <r>
      <t xml:space="preserve">Total Yield Measurements in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</si>
  <si>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1969KU15</t>
  </si>
  <si>
    <t>E.Kurtz,</t>
  </si>
  <si>
    <t>E.Kurtz, K.Battleson, D.K.McDaniels, D.J.Horen</t>
  </si>
  <si>
    <t>Resonance Energy and Yield Measurements with a Ge(Li) Detector</t>
  </si>
  <si>
    <r>
      <t xml:space="preserve"> </t>
    </r>
    <r>
      <rPr>
        <sz val="10"/>
        <rFont val="ＭＳ Ｐゴシック"/>
        <family val="3"/>
      </rPr>
      <t>1969GI05</t>
    </r>
  </si>
  <si>
    <t>PR</t>
  </si>
  <si>
    <t>1965</t>
  </si>
  <si>
    <t>E.F.Gibson,</t>
  </si>
  <si>
    <t>E.F.Gibson, A.Goswami, F.Huang, D.K.McDaniels</t>
  </si>
  <si>
    <r>
      <t>7416-keV 2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Level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and an Excited Prolate Rotational Band</t>
    </r>
  </si>
  <si>
    <t>1969BI09</t>
  </si>
  <si>
    <t xml:space="preserve"> CJP</t>
  </si>
  <si>
    <t xml:space="preserve"> 2539</t>
  </si>
  <si>
    <t>M.Bister, A.Anttila, J.Rasanen</t>
  </si>
  <si>
    <r>
      <t xml:space="preserve">Lifetimes of Low-Lying States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</si>
  <si>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1969AN23</t>
  </si>
  <si>
    <t>1725</t>
  </si>
  <si>
    <t>N.Anyas-Weiss, A.M.Charlesworth, L.E.Carlson, K.P.Jackson, R.E.Azuma</t>
  </si>
  <si>
    <r>
      <t xml:space="preserve">Properties of the 9.699 MeV Level in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</si>
  <si>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t>1969AL06</t>
  </si>
  <si>
    <t>268</t>
  </si>
  <si>
    <t>1272</t>
  </si>
  <si>
    <t>M.-M.Aleonard</t>
  </si>
  <si>
    <t>M.-M.Aleonard, D.Castera, P.Hubert, F.Leccia, P.Mennrath, J.-P.Thibaud</t>
  </si>
  <si>
    <t>Contribution a la Mesure par Effet Doppler des Vies Moyennes des Etats Nuclearires Excites. Application Aux Etats d'Energie de 1,778, 4,617 et 6,272 MeV du Noyau du Silicium-28</t>
  </si>
  <si>
    <t>1969AH03</t>
  </si>
  <si>
    <t>NSP 5, 11 (1969)</t>
  </si>
  <si>
    <t xml:space="preserve"> 5</t>
  </si>
  <si>
    <t>N.Ahmed, M.A.Rahman, M.A.Awal, S.Khatun, H.Banu, D.Siddique, S.Orfi</t>
  </si>
  <si>
    <r>
      <t xml:space="preserve">Decay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</t>
    </r>
  </si>
  <si>
    <r>
      <t xml:space="preserve"> </t>
    </r>
    <r>
      <rPr>
        <sz val="10"/>
        <rFont val="ＭＳ Ｐゴシック"/>
        <family val="3"/>
      </rPr>
      <t>1968SO11</t>
    </r>
  </si>
  <si>
    <t xml:space="preserve"> NIM</t>
  </si>
  <si>
    <t>62</t>
  </si>
  <si>
    <t>1968</t>
  </si>
  <si>
    <t>A.Sorriaux,</t>
  </si>
  <si>
    <r>
      <t xml:space="preserve"> </t>
    </r>
    <r>
      <rPr>
        <sz val="10"/>
        <rFont val="ＭＳ Ｐゴシック"/>
        <family val="3"/>
      </rPr>
      <t>A.Sorriaux, B.de la Fourniere, J.Ritaine</t>
    </r>
  </si>
  <si>
    <r>
      <t xml:space="preserve"> </t>
    </r>
    <r>
      <rPr>
        <sz val="10"/>
        <rFont val="ＭＳ Ｐゴシック"/>
        <family val="3"/>
      </rPr>
      <t>Mesure de l'Energie des Protons de 300 keV a 2050 keV par Resonance Magnetique Nucleaire</t>
    </r>
  </si>
  <si>
    <r>
      <t xml:space="preserve"> </t>
    </r>
    <r>
      <rPr>
        <sz val="10"/>
        <rFont val="ＭＳ Ｐゴシック"/>
        <family val="3"/>
      </rPr>
      <t>1968GI05</t>
    </r>
  </si>
  <si>
    <t xml:space="preserve"> PR</t>
  </si>
  <si>
    <t>172</t>
  </si>
  <si>
    <t>1004</t>
  </si>
  <si>
    <r>
      <t xml:space="preserve"> </t>
    </r>
    <r>
      <rPr>
        <sz val="10"/>
        <rFont val="ＭＳ Ｐゴシック"/>
        <family val="3"/>
      </rPr>
      <t>E.F.Gibson, K.Battleson, D.K.McDaniels</t>
    </r>
  </si>
  <si>
    <r>
      <t xml:space="preserve"> </t>
    </r>
    <r>
      <rPr>
        <sz val="10"/>
        <rFont val="ＭＳ Ｐゴシック"/>
        <family val="3"/>
      </rPr>
      <t xml:space="preserve">Lifetimes, Energies, and Branching Ratios of 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Excited States</t>
    </r>
  </si>
  <si>
    <r>
      <t xml:space="preserve"> </t>
    </r>
    <r>
      <rPr>
        <sz val="10"/>
        <rFont val="ＭＳ Ｐゴシック"/>
        <family val="3"/>
      </rPr>
      <t>1968BI12</t>
    </r>
  </si>
  <si>
    <t xml:space="preserve"> AAF</t>
  </si>
  <si>
    <t>285</t>
  </si>
  <si>
    <r>
      <t xml:space="preserve"> </t>
    </r>
    <r>
      <rPr>
        <sz val="10"/>
        <rFont val="ＭＳ Ｐゴシック"/>
        <family val="3"/>
      </rPr>
      <t>M.Bister, A.Luukko, A.Anttila</t>
    </r>
  </si>
  <si>
    <r>
      <t xml:space="preserve"> </t>
    </r>
    <r>
      <rPr>
        <sz val="10"/>
        <rFont val="ＭＳ Ｐゴシック"/>
        <family val="3"/>
      </rPr>
      <t xml:space="preserve">Investigation of the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>Mg Reaction at Proton Energies 1180-1920 keV</t>
    </r>
  </si>
  <si>
    <r>
      <t xml:space="preserve"> </t>
    </r>
    <r>
      <rPr>
        <sz val="10"/>
        <rFont val="ＭＳ Ｐゴシック"/>
        <family val="3"/>
      </rPr>
      <t>1968AH02</t>
    </r>
  </si>
  <si>
    <t xml:space="preserve"> NSP/B</t>
  </si>
  <si>
    <r>
      <t xml:space="preserve"> </t>
    </r>
    <r>
      <rPr>
        <sz val="10"/>
        <rFont val="ＭＳ Ｐゴシック"/>
        <family val="3"/>
      </rPr>
      <t>N.Ahmed, M.A.Rahman, N.J.F.Begum</t>
    </r>
  </si>
  <si>
    <r>
      <t xml:space="preserve"> </t>
    </r>
    <r>
      <rPr>
        <sz val="10"/>
        <rFont val="ＭＳ Ｐゴシック"/>
        <family val="3"/>
      </rPr>
      <t>Beam Energy Calibration of 3 MeV Van de Graaff Accelerator at Dacca</t>
    </r>
  </si>
  <si>
    <r>
      <t xml:space="preserve"> </t>
    </r>
    <r>
      <rPr>
        <sz val="10"/>
        <rFont val="ＭＳ Ｐゴシック"/>
        <family val="3"/>
      </rPr>
      <t>1967MO17</t>
    </r>
  </si>
  <si>
    <t xml:space="preserve"> NP/A</t>
  </si>
  <si>
    <t>102</t>
  </si>
  <si>
    <t xml:space="preserve"> 406</t>
  </si>
  <si>
    <t>1967</t>
  </si>
  <si>
    <t>W.G.Mourad,</t>
  </si>
  <si>
    <r>
      <t xml:space="preserve"> </t>
    </r>
    <r>
      <rPr>
        <sz val="10"/>
        <rFont val="ＭＳ Ｐゴシック"/>
        <family val="3"/>
      </rPr>
      <t>W.G.Mourad, K.E.Nielsen, M.Petrilak, Jr.</t>
    </r>
  </si>
  <si>
    <r>
      <t xml:space="preserve"> </t>
    </r>
    <r>
      <rPr>
        <sz val="10"/>
        <rFont val="ＭＳ Ｐゴシック"/>
        <family val="3"/>
      </rPr>
      <t>Precise Measurement of Relative Energy Positions and Widths of Some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Resonances in Aluminium and Sodium</t>
    </r>
  </si>
  <si>
    <r>
      <t xml:space="preserve"> </t>
    </r>
    <r>
      <rPr>
        <sz val="10"/>
        <rFont val="ＭＳ Ｐゴシック"/>
        <family val="3"/>
      </rPr>
      <t>1967MC19</t>
    </r>
  </si>
  <si>
    <t xml:space="preserve"> 54</t>
  </si>
  <si>
    <t>317</t>
  </si>
  <si>
    <t>D.K.McDaniels,</t>
  </si>
  <si>
    <r>
      <t xml:space="preserve"> </t>
    </r>
    <r>
      <rPr>
        <sz val="10"/>
        <rFont val="ＭＳ Ｐゴシック"/>
        <family val="3"/>
      </rPr>
      <t>D.K.McDaniels, K.W.Dolan, C.J.Piluso</t>
    </r>
  </si>
  <si>
    <r>
      <t xml:space="preserve"> </t>
    </r>
    <r>
      <rPr>
        <sz val="10"/>
        <rFont val="ＭＳ Ｐゴシック"/>
        <family val="3"/>
      </rPr>
      <t>High Energy Gamma Ray Energy Measurements</t>
    </r>
  </si>
  <si>
    <r>
      <t xml:space="preserve"> </t>
    </r>
    <r>
      <rPr>
        <sz val="10"/>
        <rFont val="ＭＳ Ｐゴシック"/>
        <family val="3"/>
      </rPr>
      <t>1967DO04</t>
    </r>
  </si>
  <si>
    <t>383</t>
  </si>
  <si>
    <t>J.M.Donhowe,</t>
  </si>
  <si>
    <r>
      <t xml:space="preserve"> </t>
    </r>
    <r>
      <rPr>
        <sz val="10"/>
        <rFont val="ＭＳ Ｐゴシック"/>
        <family val="3"/>
      </rPr>
      <t>J.M.Donhowe, J.A.Ferry, W.G.Mourad, R.G.Herb</t>
    </r>
  </si>
  <si>
    <r>
      <t xml:space="preserve">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Al(p,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28</t>
    </r>
    <r>
      <rPr>
        <sz val="10"/>
        <rFont val="ＭＳ Ｐゴシック"/>
        <family val="3"/>
      </rPr>
      <t>Si Resonance Widths with Study of Temperature and Contaminant Effects</t>
    </r>
  </si>
  <si>
    <r>
      <t xml:space="preserve"> </t>
    </r>
    <r>
      <rPr>
        <sz val="10"/>
        <rFont val="ＭＳ Ｐゴシック"/>
        <family val="3"/>
      </rPr>
      <t>1966EN04</t>
    </r>
  </si>
  <si>
    <t>NP</t>
  </si>
  <si>
    <t>1966</t>
  </si>
  <si>
    <t>G.A.P.Engelbertink,</t>
  </si>
  <si>
    <r>
      <t xml:space="preserve"> </t>
    </r>
    <r>
      <rPr>
        <sz val="10"/>
        <rFont val="ＭＳ Ｐゴシック"/>
        <family val="3"/>
      </rPr>
      <t>G.A.P.Engelbertink, P.M.Endt</t>
    </r>
  </si>
  <si>
    <r>
      <t xml:space="preserve"> </t>
    </r>
    <r>
      <rPr>
        <sz val="10"/>
        <rFont val="ＭＳ Ｐゴシック"/>
        <family val="3"/>
      </rPr>
      <t>Measurements of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Resonance Strengths in the s-d Shell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</si>
</sst>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"/>
      <name val="VL Pゴシック"/>
      <family val="3"/>
    </font>
    <font>
      <sz val="10"/>
      <name val="Arial"/>
      <family val="2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Symbol"/>
      <family val="1"/>
    </font>
    <font>
      <vertAlign val="subscript"/>
      <sz val="10"/>
      <name val="ＭＳ Ｐゴシック"/>
      <family val="3"/>
    </font>
    <font>
      <b/>
      <sz val="10"/>
      <name val="ＭＳ Ｐゴシック"/>
      <family val="3"/>
    </font>
    <font>
      <sz val="6"/>
      <name val="VL P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M+2P+IPAG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55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/>
      <protection/>
    </xf>
    <xf numFmtId="11" fontId="2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11" fontId="2" fillId="2" borderId="2" xfId="0" applyNumberFormat="1" applyFont="1" applyFill="1" applyBorder="1" applyAlignment="1" applyProtection="1">
      <alignment/>
      <protection/>
    </xf>
    <xf numFmtId="49" fontId="2" fillId="2" borderId="2" xfId="0" applyNumberFormat="1" applyFont="1" applyFill="1" applyBorder="1" applyAlignment="1" applyProtection="1">
      <alignment/>
      <protection locked="0"/>
    </xf>
    <xf numFmtId="49" fontId="3" fillId="2" borderId="2" xfId="16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11" fontId="2" fillId="0" borderId="1" xfId="0" applyNumberFormat="1" applyFont="1" applyFill="1" applyBorder="1" applyAlignment="1" applyProtection="1">
      <alignment/>
      <protection locked="0"/>
    </xf>
    <xf numFmtId="49" fontId="3" fillId="0" borderId="1" xfId="16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3" xfId="0" applyNumberFormat="1" applyFont="1" applyFill="1" applyBorder="1" applyAlignment="1" applyProtection="1">
      <alignment/>
      <protection/>
    </xf>
    <xf numFmtId="11" fontId="2" fillId="0" borderId="3" xfId="0" applyNumberFormat="1" applyFont="1" applyFill="1" applyBorder="1" applyAlignment="1" applyProtection="1">
      <alignment/>
      <protection/>
    </xf>
    <xf numFmtId="49" fontId="2" fillId="0" borderId="3" xfId="0" applyNumberFormat="1" applyFont="1" applyFill="1" applyBorder="1" applyAlignment="1" applyProtection="1">
      <alignment/>
      <protection locked="0"/>
    </xf>
    <xf numFmtId="0" fontId="2" fillId="0" borderId="2" xfId="0" applyNumberFormat="1" applyFont="1" applyFill="1" applyBorder="1" applyAlignment="1" applyProtection="1">
      <alignment/>
      <protection/>
    </xf>
    <xf numFmtId="11" fontId="2" fillId="0" borderId="2" xfId="0" applyNumberFormat="1" applyFont="1" applyFill="1" applyBorder="1" applyAlignment="1" applyProtection="1">
      <alignment/>
      <protection/>
    </xf>
    <xf numFmtId="0" fontId="2" fillId="0" borderId="2" xfId="0" applyFont="1" applyBorder="1" applyAlignment="1">
      <alignment/>
    </xf>
    <xf numFmtId="49" fontId="2" fillId="0" borderId="2" xfId="0" applyNumberFormat="1" applyFont="1" applyFill="1" applyBorder="1" applyAlignment="1" applyProtection="1">
      <alignment/>
      <protection locked="0"/>
    </xf>
    <xf numFmtId="0" fontId="2" fillId="0" borderId="2" xfId="16" applyNumberFormat="1" applyFont="1" applyFill="1" applyBorder="1" applyAlignment="1" applyProtection="1">
      <alignment/>
      <protection/>
    </xf>
    <xf numFmtId="0" fontId="2" fillId="0" borderId="1" xfId="16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25" applyFont="1" applyBorder="1">
      <alignment vertical="center"/>
      <protection/>
    </xf>
    <xf numFmtId="0" fontId="0" fillId="0" borderId="1" xfId="26" applyFont="1" applyBorder="1">
      <alignment vertical="center"/>
      <protection/>
    </xf>
    <xf numFmtId="49" fontId="0" fillId="0" borderId="1" xfId="0" applyNumberFormat="1" applyFont="1" applyBorder="1" applyAlignment="1">
      <alignment/>
    </xf>
    <xf numFmtId="0" fontId="0" fillId="0" borderId="1" xfId="24" applyFont="1" applyBorder="1">
      <alignment vertical="center"/>
      <protection/>
    </xf>
    <xf numFmtId="0" fontId="10" fillId="0" borderId="1" xfId="23" applyFont="1" applyBorder="1">
      <alignment vertical="center"/>
      <protection/>
    </xf>
    <xf numFmtId="0" fontId="10" fillId="0" borderId="1" xfId="17" applyNumberFormat="1" applyFont="1" applyFill="1" applyBorder="1" applyAlignment="1" applyProtection="1">
      <alignment vertical="center"/>
      <protection/>
    </xf>
    <xf numFmtId="0" fontId="2" fillId="0" borderId="0" xfId="22" applyNumberFormat="1" applyFont="1" applyFill="1" applyBorder="1" applyAlignment="1" applyProtection="1">
      <alignment/>
      <protection/>
    </xf>
    <xf numFmtId="0" fontId="2" fillId="0" borderId="1" xfId="22" applyNumberFormat="1" applyFont="1" applyFill="1" applyBorder="1" applyAlignment="1" applyProtection="1">
      <alignment/>
      <protection/>
    </xf>
    <xf numFmtId="0" fontId="1" fillId="0" borderId="1" xfId="22" applyNumberFormat="1" applyFont="1" applyFill="1" applyBorder="1" applyAlignment="1" applyProtection="1">
      <alignment/>
      <protection/>
    </xf>
    <xf numFmtId="49" fontId="2" fillId="0" borderId="1" xfId="22" applyNumberFormat="1" applyFont="1" applyFill="1" applyBorder="1" applyAlignment="1" applyProtection="1">
      <alignment/>
      <protection/>
    </xf>
    <xf numFmtId="0" fontId="2" fillId="3" borderId="1" xfId="22" applyNumberFormat="1" applyFont="1" applyFill="1" applyBorder="1" applyAlignment="1" applyProtection="1">
      <alignment/>
      <protection/>
    </xf>
    <xf numFmtId="49" fontId="1" fillId="0" borderId="1" xfId="22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11" fontId="2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</cellXfs>
  <cellStyles count="14">
    <cellStyle name="Normal" xfId="0"/>
    <cellStyle name="Percent" xfId="15"/>
    <cellStyle name="Hyperlink" xfId="16"/>
    <cellStyle name="ハイパーリンク 2" xfId="17"/>
    <cellStyle name="Comma [0]" xfId="18"/>
    <cellStyle name="Comma" xfId="19"/>
    <cellStyle name="Currency [0]" xfId="20"/>
    <cellStyle name="Currency" xfId="21"/>
    <cellStyle name="標準 2" xfId="22"/>
    <cellStyle name="標準 3" xfId="23"/>
    <cellStyle name="標準 4" xfId="24"/>
    <cellStyle name="標準 5" xfId="25"/>
    <cellStyle name="標準 6" xfId="26"/>
    <cellStyle name="標準 7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pdf/servlet/GetPDFServlet?filetype=pdf&amp;id=PRVCAN000076000004045804000001&amp;idtype=cvips&amp;prog=normal" TargetMode="External" /><Relationship Id="rId2" Type="http://schemas.openxmlformats.org/officeDocument/2006/relationships/hyperlink" Target="http://prola.aps.org/pdf/PRC/v56/i2/p1138_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9"/>
  <sheetViews>
    <sheetView tabSelected="1" workbookViewId="0" topLeftCell="A1">
      <pane xSplit="1" topLeftCell="Y1" activePane="topRight" state="frozen"/>
      <selection pane="topLeft" activeCell="A1" sqref="A1"/>
      <selection pane="topRight" activeCell="AH7" sqref="AH7"/>
    </sheetView>
  </sheetViews>
  <sheetFormatPr defaultColWidth="10.875" defaultRowHeight="12.75"/>
  <cols>
    <col min="30" max="30" width="16.375" style="0" bestFit="1" customWidth="1"/>
    <col min="31" max="31" width="16.875" style="0" bestFit="1" customWidth="1"/>
  </cols>
  <sheetData>
    <row r="1" spans="1:31" ht="13.5">
      <c r="A1" s="1" t="s">
        <v>792</v>
      </c>
      <c r="B1" s="1" t="s">
        <v>793</v>
      </c>
      <c r="C1" s="1" t="s">
        <v>794</v>
      </c>
      <c r="D1" s="1" t="s">
        <v>795</v>
      </c>
      <c r="E1" s="1" t="s">
        <v>796</v>
      </c>
      <c r="F1" s="2" t="s">
        <v>797</v>
      </c>
      <c r="G1" s="2" t="s">
        <v>798</v>
      </c>
      <c r="H1" s="1" t="s">
        <v>799</v>
      </c>
      <c r="I1" s="1" t="s">
        <v>800</v>
      </c>
      <c r="J1" s="1" t="s">
        <v>801</v>
      </c>
      <c r="K1" s="1" t="s">
        <v>802</v>
      </c>
      <c r="L1" s="1" t="s">
        <v>803</v>
      </c>
      <c r="M1" s="1" t="s">
        <v>804</v>
      </c>
      <c r="N1" s="1" t="s">
        <v>805</v>
      </c>
      <c r="O1" s="1" t="s">
        <v>806</v>
      </c>
      <c r="P1" s="1" t="s">
        <v>807</v>
      </c>
      <c r="Q1" s="1" t="s">
        <v>808</v>
      </c>
      <c r="R1" s="3" t="s">
        <v>809</v>
      </c>
      <c r="S1" s="3" t="s">
        <v>810</v>
      </c>
      <c r="T1" s="3" t="s">
        <v>811</v>
      </c>
      <c r="U1" s="3" t="s">
        <v>812</v>
      </c>
      <c r="V1" s="3" t="s">
        <v>813</v>
      </c>
      <c r="W1" s="3" t="s">
        <v>814</v>
      </c>
      <c r="X1" s="3" t="s">
        <v>815</v>
      </c>
      <c r="Y1" s="3" t="s">
        <v>816</v>
      </c>
      <c r="Z1" s="3" t="s">
        <v>817</v>
      </c>
      <c r="AA1" s="3" t="s">
        <v>818</v>
      </c>
      <c r="AC1" s="44" t="s">
        <v>1456</v>
      </c>
      <c r="AD1" s="44" t="s">
        <v>1457</v>
      </c>
      <c r="AE1" s="45" t="s">
        <v>1458</v>
      </c>
    </row>
    <row r="2" spans="1:31" ht="13.5">
      <c r="A2" s="41"/>
      <c r="B2" s="41"/>
      <c r="C2" s="41"/>
      <c r="D2" s="41"/>
      <c r="E2" s="41"/>
      <c r="F2" s="42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3"/>
      <c r="S2" s="43"/>
      <c r="T2" s="43"/>
      <c r="U2" s="43"/>
      <c r="V2" s="43"/>
      <c r="W2" s="43"/>
      <c r="X2" s="43"/>
      <c r="Y2" s="43"/>
      <c r="Z2" s="43"/>
      <c r="AA2" s="43"/>
      <c r="AC2" s="28"/>
      <c r="AD2" s="28"/>
      <c r="AE2" s="45"/>
    </row>
    <row r="3" spans="1:31" ht="13.5">
      <c r="A3" s="4" t="s">
        <v>819</v>
      </c>
      <c r="B3" s="4">
        <v>13</v>
      </c>
      <c r="C3" s="4">
        <v>26</v>
      </c>
      <c r="D3" s="4" t="s">
        <v>820</v>
      </c>
      <c r="E3" s="4" t="s">
        <v>821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6" t="s">
        <v>822</v>
      </c>
      <c r="S3" s="6" t="s">
        <v>823</v>
      </c>
      <c r="T3" s="6" t="s">
        <v>824</v>
      </c>
      <c r="U3" s="6" t="s">
        <v>825</v>
      </c>
      <c r="V3" s="6" t="s">
        <v>826</v>
      </c>
      <c r="W3" s="6" t="s">
        <v>827</v>
      </c>
      <c r="X3" s="6" t="s">
        <v>828</v>
      </c>
      <c r="Y3" s="6" t="s">
        <v>829</v>
      </c>
      <c r="Z3" s="7" t="s">
        <v>830</v>
      </c>
      <c r="AA3" s="6"/>
      <c r="AC3" s="28" t="str">
        <f>S3&amp;"."&amp;IF(IF(T3="","",T3)&amp;IF(V3="",",","("&amp;V3&amp;")")&amp;IF(U3="","",U3)=",","",IF(T3="","",T3)&amp;IF(V3="",",","("&amp;V3&amp;")")&amp;IF(U3="","",U3))</f>
        <v>PR/C.76(2007)045804</v>
      </c>
      <c r="AD3" s="28" t="str">
        <f>W3&amp;"."&amp;V3</f>
        <v>L.De Smet.2007</v>
      </c>
      <c r="AE3" s="45" t="str">
        <f>IF(COUNTIF(EXFOR!G$2,"*"&amp;AC3&amp;"*")&gt;0,"○",IF(COUNTIF(EXFOR!J$2,"*"&amp;W3&amp;"*"&amp;V3)&gt;0,"△","×"))</f>
        <v>×</v>
      </c>
    </row>
    <row r="4" spans="1:31" ht="13.5">
      <c r="A4" s="1" t="s">
        <v>819</v>
      </c>
      <c r="B4" s="8">
        <v>13</v>
      </c>
      <c r="C4" s="8">
        <v>26</v>
      </c>
      <c r="D4" s="8" t="s">
        <v>820</v>
      </c>
      <c r="E4" s="8" t="s">
        <v>821</v>
      </c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3" t="s">
        <v>831</v>
      </c>
      <c r="S4" s="3" t="s">
        <v>832</v>
      </c>
      <c r="T4" s="3" t="s">
        <v>833</v>
      </c>
      <c r="U4" s="3" t="s">
        <v>834</v>
      </c>
      <c r="V4" s="3" t="s">
        <v>835</v>
      </c>
      <c r="W4" s="3" t="s">
        <v>827</v>
      </c>
      <c r="X4" s="3" t="s">
        <v>836</v>
      </c>
      <c r="Y4" s="3" t="s">
        <v>837</v>
      </c>
      <c r="Z4" s="3"/>
      <c r="AA4" s="3"/>
      <c r="AC4" s="28" t="str">
        <f aca="true" t="shared" si="0" ref="AC4:AC67">S4&amp;"."&amp;IF(IF(T4="","",T4)&amp;IF(V4="",",","("&amp;V4&amp;")")&amp;IF(U4="","",U4)=",","",IF(T4="","",T4)&amp;IF(V4="",",","("&amp;V4&amp;")")&amp;IF(U4="","",U4))</f>
        <v>NP/A.758(2005)80c</v>
      </c>
      <c r="AD4" s="28" t="str">
        <f aca="true" t="shared" si="1" ref="AD4:AD67">W4&amp;"."&amp;V4</f>
        <v>L.De Smet.2005</v>
      </c>
      <c r="AE4" s="45" t="str">
        <f>IF(COUNTIF(EXFOR!G$2,"*"&amp;AC4&amp;"*")&gt;0,"○",IF(COUNTIF(EXFOR!J$2,"*"&amp;W4&amp;"*"&amp;V4)&gt;0,"△","×"))</f>
        <v>×</v>
      </c>
    </row>
    <row r="5" spans="1:31" ht="13.5">
      <c r="A5" s="1" t="s">
        <v>819</v>
      </c>
      <c r="B5" s="1">
        <v>13</v>
      </c>
      <c r="C5" s="1">
        <v>26</v>
      </c>
      <c r="D5" s="1" t="s">
        <v>820</v>
      </c>
      <c r="E5" s="1" t="s">
        <v>821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3" t="s">
        <v>838</v>
      </c>
      <c r="S5" s="3" t="s">
        <v>839</v>
      </c>
      <c r="T5" s="3" t="s">
        <v>840</v>
      </c>
      <c r="U5" s="3" t="s">
        <v>841</v>
      </c>
      <c r="V5" s="3" t="s">
        <v>842</v>
      </c>
      <c r="W5" s="3" t="s">
        <v>827</v>
      </c>
      <c r="X5" s="3" t="s">
        <v>843</v>
      </c>
      <c r="Y5" s="3" t="s">
        <v>844</v>
      </c>
      <c r="Z5" s="3"/>
      <c r="AA5" s="3"/>
      <c r="AC5" s="28" t="str">
        <f t="shared" si="0"/>
        <v>NIM/A.480(2002)114</v>
      </c>
      <c r="AD5" s="28" t="str">
        <f t="shared" si="1"/>
        <v>L.De Smet.2002</v>
      </c>
      <c r="AE5" s="45" t="str">
        <f>IF(COUNTIF(EXFOR!G$2,"*"&amp;AC5&amp;"*")&gt;0,"○",IF(COUNTIF(EXFOR!J$2,"*"&amp;W5&amp;"*"&amp;V5)&gt;0,"△","×"))</f>
        <v>×</v>
      </c>
    </row>
    <row r="6" spans="1:31" ht="13.5">
      <c r="A6" s="1" t="s">
        <v>819</v>
      </c>
      <c r="B6" s="1">
        <v>13</v>
      </c>
      <c r="C6" s="1">
        <v>26</v>
      </c>
      <c r="D6" s="1" t="s">
        <v>820</v>
      </c>
      <c r="E6" s="1" t="s">
        <v>821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3" t="s">
        <v>845</v>
      </c>
      <c r="S6" s="3" t="s">
        <v>832</v>
      </c>
      <c r="T6" s="3" t="s">
        <v>846</v>
      </c>
      <c r="U6" s="3" t="s">
        <v>847</v>
      </c>
      <c r="V6" s="3" t="s">
        <v>848</v>
      </c>
      <c r="W6" s="3" t="s">
        <v>849</v>
      </c>
      <c r="X6" s="3" t="s">
        <v>850</v>
      </c>
      <c r="Y6" s="3" t="s">
        <v>851</v>
      </c>
      <c r="Z6" s="3"/>
      <c r="AA6" s="3"/>
      <c r="AC6" s="28" t="str">
        <f t="shared" si="0"/>
        <v>NP/A.696(2001)31</v>
      </c>
      <c r="AD6" s="28" t="str">
        <f t="shared" si="1"/>
        <v>J.Wagemans.2001</v>
      </c>
      <c r="AE6" s="45" t="str">
        <f>IF(COUNTIF(EXFOR!G$2,"*"&amp;AC6&amp;"*")&gt;0,"○",IF(COUNTIF(EXFOR!J$2,"*"&amp;W6&amp;"*"&amp;V6)&gt;0,"△","×"))</f>
        <v>×</v>
      </c>
    </row>
    <row r="7" spans="1:31" ht="13.5">
      <c r="A7" s="1" t="s">
        <v>819</v>
      </c>
      <c r="B7" s="1">
        <v>13</v>
      </c>
      <c r="C7" s="1">
        <v>26</v>
      </c>
      <c r="D7" s="1" t="s">
        <v>820</v>
      </c>
      <c r="E7" s="1" t="s">
        <v>821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3" t="s">
        <v>852</v>
      </c>
      <c r="S7" s="3" t="s">
        <v>832</v>
      </c>
      <c r="T7" s="3" t="s">
        <v>853</v>
      </c>
      <c r="U7" s="3" t="s">
        <v>854</v>
      </c>
      <c r="V7" s="3" t="s">
        <v>848</v>
      </c>
      <c r="W7" s="3" t="s">
        <v>849</v>
      </c>
      <c r="X7" s="3" t="s">
        <v>855</v>
      </c>
      <c r="Y7" s="3" t="s">
        <v>856</v>
      </c>
      <c r="Z7" s="3"/>
      <c r="AA7" s="3"/>
      <c r="AC7" s="28" t="str">
        <f t="shared" si="0"/>
        <v>NP/A.688(2001)490c</v>
      </c>
      <c r="AD7" s="28" t="str">
        <f t="shared" si="1"/>
        <v>J.Wagemans.2001</v>
      </c>
      <c r="AE7" s="45" t="str">
        <f>IF(COUNTIF(EXFOR!G$2,"*"&amp;AC7&amp;"*")&gt;0,"○",IF(COUNTIF(EXFOR!J$2,"*"&amp;W7&amp;"*"&amp;V7)&gt;0,"△","×"))</f>
        <v>×</v>
      </c>
    </row>
    <row r="8" spans="1:31" ht="13.5">
      <c r="A8" s="1" t="s">
        <v>819</v>
      </c>
      <c r="B8" s="1">
        <v>13</v>
      </c>
      <c r="C8" s="1">
        <v>26</v>
      </c>
      <c r="D8" s="1" t="s">
        <v>820</v>
      </c>
      <c r="E8" s="1" t="s">
        <v>821</v>
      </c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857</v>
      </c>
      <c r="S8" s="3" t="s">
        <v>823</v>
      </c>
      <c r="T8" s="3" t="s">
        <v>858</v>
      </c>
      <c r="U8" s="3" t="s">
        <v>859</v>
      </c>
      <c r="V8" s="3" t="s">
        <v>860</v>
      </c>
      <c r="W8" s="3" t="s">
        <v>861</v>
      </c>
      <c r="X8" s="3" t="s">
        <v>862</v>
      </c>
      <c r="Y8" s="3" t="s">
        <v>863</v>
      </c>
      <c r="Z8" s="10" t="s">
        <v>864</v>
      </c>
      <c r="AA8" s="3"/>
      <c r="AC8" s="28" t="str">
        <f t="shared" si="0"/>
        <v>PR/C.56(1997)1138</v>
      </c>
      <c r="AD8" s="28" t="str">
        <f t="shared" si="1"/>
        <v>P.E.Koehle.1997</v>
      </c>
      <c r="AE8" s="45" t="str">
        <f>IF(COUNTIF(EXFOR!G$2,"*"&amp;AC8&amp;"*")&gt;0,"○",IF(COUNTIF(EXFOR!J$2,"*"&amp;W8&amp;"*"&amp;V8)&gt;0,"△","×"))</f>
        <v>×</v>
      </c>
    </row>
    <row r="9" spans="1:31" ht="13.5">
      <c r="A9" s="1" t="s">
        <v>819</v>
      </c>
      <c r="B9" s="1">
        <v>13</v>
      </c>
      <c r="C9" s="1">
        <v>26</v>
      </c>
      <c r="D9" s="1" t="s">
        <v>820</v>
      </c>
      <c r="E9" s="1" t="s">
        <v>821</v>
      </c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3" t="s">
        <v>865</v>
      </c>
      <c r="S9" s="3" t="s">
        <v>866</v>
      </c>
      <c r="T9" s="3" t="s">
        <v>867</v>
      </c>
      <c r="U9" s="3" t="s">
        <v>868</v>
      </c>
      <c r="V9" s="3" t="s">
        <v>869</v>
      </c>
      <c r="W9" s="3" t="s">
        <v>861</v>
      </c>
      <c r="X9" s="3" t="s">
        <v>870</v>
      </c>
      <c r="Y9" s="3" t="s">
        <v>871</v>
      </c>
      <c r="Z9" s="3"/>
      <c r="AA9" s="3"/>
      <c r="AC9" s="28" t="str">
        <f t="shared" si="0"/>
        <v>BAP.38(1993)No.2, 983, I7 9</v>
      </c>
      <c r="AD9" s="28" t="str">
        <f t="shared" si="1"/>
        <v>P.E.Koehle.1993</v>
      </c>
      <c r="AE9" s="45" t="str">
        <f>IF(COUNTIF(EXFOR!G$2,"*"&amp;AC9&amp;"*")&gt;0,"○",IF(COUNTIF(EXFOR!J$2,"*"&amp;W9&amp;"*"&amp;V9)&gt;0,"△","×"))</f>
        <v>×</v>
      </c>
    </row>
    <row r="10" spans="1:31" ht="13.5">
      <c r="A10" s="1" t="s">
        <v>819</v>
      </c>
      <c r="B10" s="1">
        <v>13</v>
      </c>
      <c r="C10" s="1">
        <v>26</v>
      </c>
      <c r="D10" s="1" t="s">
        <v>820</v>
      </c>
      <c r="E10" s="1" t="s">
        <v>821</v>
      </c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1" t="s">
        <v>872</v>
      </c>
      <c r="S10" s="11" t="s">
        <v>873</v>
      </c>
      <c r="T10" s="3" t="s">
        <v>874</v>
      </c>
      <c r="U10" s="3" t="s">
        <v>875</v>
      </c>
      <c r="V10" s="3" t="s">
        <v>876</v>
      </c>
      <c r="W10" s="3" t="s">
        <v>877</v>
      </c>
      <c r="X10" s="11" t="s">
        <v>877</v>
      </c>
      <c r="Y10" s="11" t="s">
        <v>878</v>
      </c>
      <c r="Z10" s="3"/>
      <c r="AA10" s="3"/>
      <c r="AC10" s="28" t="str">
        <f t="shared" si="0"/>
        <v>NC/A.101(1989)651</v>
      </c>
      <c r="AD10" s="28" t="str">
        <f t="shared" si="1"/>
        <v>G.Doukellis.1989</v>
      </c>
      <c r="AE10" s="45" t="str">
        <f>IF(COUNTIF(EXFOR!G$2,"*"&amp;AC10&amp;"*")&gt;0,"○",IF(COUNTIF(EXFOR!J$2,"*"&amp;W10&amp;"*"&amp;V10)&gt;0,"△","×"))</f>
        <v>×</v>
      </c>
    </row>
    <row r="11" spans="1:31" ht="13.5">
      <c r="A11" s="12"/>
      <c r="B11" s="12"/>
      <c r="C11" s="12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/>
      <c r="U11" s="14"/>
      <c r="V11" s="14"/>
      <c r="W11" s="14"/>
      <c r="X11" s="14"/>
      <c r="Y11" s="14"/>
      <c r="Z11" s="14"/>
      <c r="AA11" s="14"/>
      <c r="AC11" s="28" t="str">
        <f t="shared" si="0"/>
        <v>.</v>
      </c>
      <c r="AD11" s="28" t="str">
        <f t="shared" si="1"/>
        <v>.</v>
      </c>
      <c r="AE11" s="45"/>
    </row>
    <row r="12" spans="1:31" ht="13.5">
      <c r="A12" s="15" t="s">
        <v>879</v>
      </c>
      <c r="B12" s="15">
        <v>13</v>
      </c>
      <c r="C12" s="15">
        <v>26</v>
      </c>
      <c r="D12" s="15" t="s">
        <v>821</v>
      </c>
      <c r="E12" s="15" t="s">
        <v>820</v>
      </c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 t="s">
        <v>880</v>
      </c>
      <c r="S12" s="17" t="s">
        <v>881</v>
      </c>
      <c r="T12" s="18" t="s">
        <v>882</v>
      </c>
      <c r="U12" s="18" t="s">
        <v>883</v>
      </c>
      <c r="V12" s="18" t="s">
        <v>848</v>
      </c>
      <c r="W12" s="18" t="s">
        <v>884</v>
      </c>
      <c r="X12" t="s">
        <v>885</v>
      </c>
      <c r="Y12" s="18" t="s">
        <v>886</v>
      </c>
      <c r="Z12" s="18"/>
      <c r="AA12" s="18"/>
      <c r="AC12" s="28" t="str">
        <f t="shared" si="0"/>
        <v>AJ/S.134(2001)151</v>
      </c>
      <c r="AD12" s="28" t="str">
        <f t="shared" si="1"/>
        <v>C.Iliadis.2001</v>
      </c>
      <c r="AE12" s="45" t="str">
        <f>IF(COUNTIF(EXFOR!G$2,"*"&amp;AC12&amp;"*")&gt;0,"○",IF(COUNTIF(EXFOR!J$2,"*"&amp;W12&amp;"*"&amp;V12)&gt;0,"△","×"))</f>
        <v>×</v>
      </c>
    </row>
    <row r="13" spans="1:31" ht="13.5">
      <c r="A13" s="1" t="s">
        <v>879</v>
      </c>
      <c r="B13" s="1">
        <v>13</v>
      </c>
      <c r="C13" s="1">
        <v>26</v>
      </c>
      <c r="D13" s="1" t="s">
        <v>821</v>
      </c>
      <c r="E13" s="1" t="s">
        <v>820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3" t="s">
        <v>887</v>
      </c>
      <c r="S13" s="3" t="s">
        <v>888</v>
      </c>
      <c r="T13" s="3" t="s">
        <v>889</v>
      </c>
      <c r="U13" s="3" t="s">
        <v>890</v>
      </c>
      <c r="V13" s="3" t="s">
        <v>891</v>
      </c>
      <c r="W13" s="3" t="s">
        <v>892</v>
      </c>
      <c r="X13" s="3" t="s">
        <v>893</v>
      </c>
      <c r="Y13" s="3" t="s">
        <v>894</v>
      </c>
      <c r="Z13" s="3"/>
      <c r="AA13" s="3"/>
      <c r="AC13" s="28" t="str">
        <f t="shared" si="0"/>
        <v>AJ..520(1999)347</v>
      </c>
      <c r="AD13" s="28" t="str">
        <f t="shared" si="1"/>
        <v>J.Jose.1999</v>
      </c>
      <c r="AE13" s="45" t="str">
        <f>IF(COUNTIF(EXFOR!G$2,"*"&amp;AC13&amp;"*")&gt;0,"○",IF(COUNTIF(EXFOR!J$2,"*"&amp;W13&amp;"*"&amp;V13)&gt;0,"△","×"))</f>
        <v>×</v>
      </c>
    </row>
    <row r="14" spans="1:31" ht="13.5">
      <c r="A14" s="1" t="s">
        <v>879</v>
      </c>
      <c r="B14" s="1">
        <v>13</v>
      </c>
      <c r="C14" s="1">
        <v>26</v>
      </c>
      <c r="D14" s="1" t="s">
        <v>821</v>
      </c>
      <c r="E14" s="1" t="s">
        <v>820</v>
      </c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3" t="s">
        <v>895</v>
      </c>
      <c r="S14" s="3" t="s">
        <v>832</v>
      </c>
      <c r="T14" s="3" t="s">
        <v>896</v>
      </c>
      <c r="U14" s="3" t="s">
        <v>897</v>
      </c>
      <c r="V14" s="3" t="s">
        <v>869</v>
      </c>
      <c r="W14" s="3" t="s">
        <v>898</v>
      </c>
      <c r="X14" s="3" t="s">
        <v>899</v>
      </c>
      <c r="Y14" s="3" t="s">
        <v>900</v>
      </c>
      <c r="Z14" s="3"/>
      <c r="AA14" s="3"/>
      <c r="AC14" s="28" t="str">
        <f t="shared" si="0"/>
        <v>NP/A.556(1993)123</v>
      </c>
      <c r="AD14" s="28" t="str">
        <f t="shared" si="1"/>
        <v>A.E.Champagne.1993</v>
      </c>
      <c r="AE14" s="45" t="str">
        <f>IF(COUNTIF(EXFOR!G$2,"*"&amp;AC14&amp;"*")&gt;0,"○",IF(COUNTIF(EXFOR!J$2,"*"&amp;W14&amp;"*"&amp;V14)&gt;0,"△","×"))</f>
        <v>×</v>
      </c>
    </row>
    <row r="15" spans="1:31" ht="13.5">
      <c r="A15" s="1" t="s">
        <v>879</v>
      </c>
      <c r="B15" s="1">
        <v>13</v>
      </c>
      <c r="C15" s="1">
        <v>26</v>
      </c>
      <c r="D15" s="1" t="s">
        <v>821</v>
      </c>
      <c r="E15" s="1" t="s">
        <v>820</v>
      </c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C15" s="28" t="str">
        <f t="shared" si="0"/>
        <v>.</v>
      </c>
      <c r="AD15" s="28" t="str">
        <f t="shared" si="1"/>
        <v>.</v>
      </c>
      <c r="AE15" s="45" t="str">
        <f>IF(COUNTIF(EXFOR!G$2,"*"&amp;AC15&amp;"*")&gt;0,"○",IF(COUNTIF(EXFOR!J$2,"*"&amp;W15&amp;"*"&amp;V15)&gt;0,"△","×"))</f>
        <v>×</v>
      </c>
    </row>
    <row r="16" spans="1:31" ht="14.25">
      <c r="A16" s="1" t="s">
        <v>879</v>
      </c>
      <c r="B16" s="1">
        <v>13</v>
      </c>
      <c r="C16" s="1">
        <v>26</v>
      </c>
      <c r="D16" s="1" t="s">
        <v>821</v>
      </c>
      <c r="E16" s="1" t="s">
        <v>820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3" t="s">
        <v>901</v>
      </c>
      <c r="S16" s="3" t="s">
        <v>866</v>
      </c>
      <c r="T16" s="3" t="s">
        <v>902</v>
      </c>
      <c r="U16" s="3" t="s">
        <v>903</v>
      </c>
      <c r="V16" s="3" t="s">
        <v>904</v>
      </c>
      <c r="W16" s="3" t="s">
        <v>905</v>
      </c>
      <c r="X16" s="3" t="s">
        <v>905</v>
      </c>
      <c r="Y16" s="11" t="s">
        <v>906</v>
      </c>
      <c r="Z16" s="3"/>
      <c r="AA16" s="1"/>
      <c r="AC16" s="28" t="str">
        <f t="shared" si="0"/>
        <v>BAP.29(1984)No.7, 1076, R6.2</v>
      </c>
      <c r="AD16" s="28" t="str">
        <f t="shared" si="1"/>
        <v>L.Buchmann.1984</v>
      </c>
      <c r="AE16" s="45" t="str">
        <f>IF(COUNTIF(EXFOR!G$2,"*"&amp;AC16&amp;"*")&gt;0,"○",IF(COUNTIF(EXFOR!J$2,"*"&amp;W16&amp;"*"&amp;V16)&gt;0,"△","×"))</f>
        <v>×</v>
      </c>
    </row>
    <row r="17" spans="1:31" ht="14.25">
      <c r="A17" s="1" t="s">
        <v>879</v>
      </c>
      <c r="B17" s="1">
        <v>13</v>
      </c>
      <c r="C17" s="1">
        <v>26</v>
      </c>
      <c r="D17" s="1" t="s">
        <v>821</v>
      </c>
      <c r="E17" s="1" t="s">
        <v>820</v>
      </c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1" t="s">
        <v>907</v>
      </c>
      <c r="S17" s="11" t="s">
        <v>832</v>
      </c>
      <c r="T17" s="3" t="s">
        <v>908</v>
      </c>
      <c r="U17" s="3" t="s">
        <v>909</v>
      </c>
      <c r="V17" s="3" t="s">
        <v>904</v>
      </c>
      <c r="W17" s="3" t="s">
        <v>905</v>
      </c>
      <c r="X17" s="11" t="s">
        <v>910</v>
      </c>
      <c r="Y17" s="11" t="s">
        <v>911</v>
      </c>
      <c r="Z17" s="3"/>
      <c r="AA17" s="1"/>
      <c r="AC17" s="28" t="str">
        <f t="shared" si="0"/>
        <v>NP/A.415(1984)93 </v>
      </c>
      <c r="AD17" s="28" t="str">
        <f t="shared" si="1"/>
        <v>L.Buchmann.1984</v>
      </c>
      <c r="AE17" s="45" t="str">
        <f>IF(COUNTIF(EXFOR!G$2,"*"&amp;AC17&amp;"*")&gt;0,"○",IF(COUNTIF(EXFOR!J$2,"*"&amp;W17&amp;"*"&amp;V17)&gt;0,"△","×"))</f>
        <v>×</v>
      </c>
    </row>
    <row r="18" spans="1:31" ht="13.5">
      <c r="A18" s="12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4"/>
      <c r="S18" s="14"/>
      <c r="T18" s="14"/>
      <c r="U18" s="14"/>
      <c r="V18" s="14"/>
      <c r="W18" s="14"/>
      <c r="X18" s="14"/>
      <c r="Y18" s="14"/>
      <c r="Z18" s="14"/>
      <c r="AA18" s="12"/>
      <c r="AC18" s="28" t="str">
        <f t="shared" si="0"/>
        <v>.</v>
      </c>
      <c r="AD18" s="28" t="str">
        <f t="shared" si="1"/>
        <v>.</v>
      </c>
      <c r="AE18" s="45"/>
    </row>
    <row r="19" spans="1:31" ht="13.5">
      <c r="A19" s="15" t="s">
        <v>912</v>
      </c>
      <c r="B19" s="15">
        <v>13</v>
      </c>
      <c r="C19" s="15">
        <v>27</v>
      </c>
      <c r="D19" s="15" t="s">
        <v>821</v>
      </c>
      <c r="E19" s="15" t="s">
        <v>820</v>
      </c>
      <c r="F19" s="16"/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 t="s">
        <v>913</v>
      </c>
      <c r="S19" s="17" t="s">
        <v>914</v>
      </c>
      <c r="T19" s="18" t="s">
        <v>915</v>
      </c>
      <c r="U19" s="18" t="s">
        <v>916</v>
      </c>
      <c r="V19" s="18" t="s">
        <v>826</v>
      </c>
      <c r="W19" s="18" t="s">
        <v>917</v>
      </c>
      <c r="X19" s="17" t="s">
        <v>918</v>
      </c>
      <c r="Y19" s="17" t="s">
        <v>919</v>
      </c>
      <c r="Z19" s="18"/>
      <c r="AA19" s="18"/>
      <c r="AC19" s="28" t="str">
        <f t="shared" si="0"/>
        <v>PR/C 69.75(2007)045801</v>
      </c>
      <c r="AD19" s="28" t="str">
        <f t="shared" si="1"/>
        <v>J.R.Newton.2007</v>
      </c>
      <c r="AE19" s="45" t="str">
        <f>IF(COUNTIF(EXFOR!G$9:G$17,"*"&amp;AC19&amp;"*")&gt;0,"○",IF(COUNTIF(EXFOR!J$9:J$17,"*"&amp;W19&amp;"*"&amp;V19)&gt;0,"△","×"))</f>
        <v>×</v>
      </c>
    </row>
    <row r="20" spans="1:31" ht="13.5">
      <c r="A20" s="1" t="s">
        <v>912</v>
      </c>
      <c r="B20" s="1">
        <v>13</v>
      </c>
      <c r="C20" s="1">
        <v>27</v>
      </c>
      <c r="D20" s="1" t="s">
        <v>821</v>
      </c>
      <c r="E20" s="1" t="s">
        <v>820</v>
      </c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20" t="s">
        <v>920</v>
      </c>
      <c r="S20" s="11" t="s">
        <v>914</v>
      </c>
      <c r="T20" s="3" t="s">
        <v>921</v>
      </c>
      <c r="U20" s="3" t="s">
        <v>922</v>
      </c>
      <c r="V20" s="3" t="s">
        <v>923</v>
      </c>
      <c r="W20" s="3" t="s">
        <v>924</v>
      </c>
      <c r="X20" s="11" t="s">
        <v>925</v>
      </c>
      <c r="Y20" s="11" t="s">
        <v>926</v>
      </c>
      <c r="Z20" s="3"/>
      <c r="AA20" s="3"/>
      <c r="AC20" s="28" t="str">
        <f t="shared" si="0"/>
        <v>PR/C 69.69(2004)064305</v>
      </c>
      <c r="AD20" s="28" t="str">
        <f t="shared" si="1"/>
        <v>C.Iliadis,.2004</v>
      </c>
      <c r="AE20" s="45" t="str">
        <f>IF(COUNTIF(EXFOR!G$9:G$17,"*"&amp;AC20&amp;"*")&gt;0,"○",IF(COUNTIF(EXFOR!J$9:J$17,"*"&amp;W20&amp;"*"&amp;V20)&gt;0,"△","×"))</f>
        <v>×</v>
      </c>
    </row>
    <row r="21" spans="1:31" ht="13.5">
      <c r="A21" s="1" t="s">
        <v>912</v>
      </c>
      <c r="B21" s="1">
        <v>13</v>
      </c>
      <c r="C21" s="1">
        <v>27</v>
      </c>
      <c r="D21" s="1" t="s">
        <v>821</v>
      </c>
      <c r="E21" s="1" t="s">
        <v>820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1" t="s">
        <v>927</v>
      </c>
      <c r="S21" s="11" t="s">
        <v>839</v>
      </c>
      <c r="T21" s="3" t="s">
        <v>928</v>
      </c>
      <c r="U21" s="3" t="s">
        <v>929</v>
      </c>
      <c r="V21" s="3" t="s">
        <v>930</v>
      </c>
      <c r="W21" s="3" t="s">
        <v>931</v>
      </c>
      <c r="X21" s="11" t="s">
        <v>932</v>
      </c>
      <c r="Y21" s="11" t="s">
        <v>933</v>
      </c>
      <c r="Z21" s="3"/>
      <c r="AA21" s="1"/>
      <c r="AC21" s="28" t="str">
        <f t="shared" si="0"/>
        <v>NIM/A.505(2003)5</v>
      </c>
      <c r="AD21" s="28" t="str">
        <f t="shared" si="1"/>
        <v>C.L.Fink,.2003</v>
      </c>
      <c r="AE21" s="45" t="str">
        <f>IF(COUNTIF(EXFOR!G$9:G$17,"*"&amp;AC21&amp;"*")&gt;0,"○",IF(COUNTIF(EXFOR!J$9:J$17,"*"&amp;W21&amp;"*"&amp;V21)&gt;0,"△","×"))</f>
        <v>×</v>
      </c>
    </row>
    <row r="22" spans="1:31" ht="13.5">
      <c r="A22" s="1" t="s">
        <v>912</v>
      </c>
      <c r="B22" s="1">
        <v>13</v>
      </c>
      <c r="C22" s="1">
        <v>27</v>
      </c>
      <c r="D22" s="1" t="s">
        <v>821</v>
      </c>
      <c r="E22" s="1" t="s">
        <v>820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1" t="s">
        <v>880</v>
      </c>
      <c r="S22" s="11" t="s">
        <v>881</v>
      </c>
      <c r="T22" s="3" t="s">
        <v>882</v>
      </c>
      <c r="U22" s="3" t="s">
        <v>883</v>
      </c>
      <c r="V22" s="3" t="s">
        <v>848</v>
      </c>
      <c r="W22" s="3" t="s">
        <v>924</v>
      </c>
      <c r="X22" s="11" t="s">
        <v>885</v>
      </c>
      <c r="Y22" s="11" t="s">
        <v>886</v>
      </c>
      <c r="Z22" s="3"/>
      <c r="AA22" s="1"/>
      <c r="AC22" s="28" t="str">
        <f t="shared" si="0"/>
        <v>AJ/S.134(2001)151</v>
      </c>
      <c r="AD22" s="28" t="str">
        <f t="shared" si="1"/>
        <v>C.Iliadis,.2001</v>
      </c>
      <c r="AE22" s="45" t="str">
        <f>IF(COUNTIF(EXFOR!G$9:G$17,"*"&amp;AC22&amp;"*")&gt;0,"○",IF(COUNTIF(EXFOR!J$9:J$17,"*"&amp;W22&amp;"*"&amp;V22)&gt;0,"△","×"))</f>
        <v>×</v>
      </c>
    </row>
    <row r="23" spans="1:31" ht="15">
      <c r="A23" s="1" t="s">
        <v>912</v>
      </c>
      <c r="B23" s="1">
        <v>13</v>
      </c>
      <c r="C23" s="1">
        <v>27</v>
      </c>
      <c r="D23" s="1" t="s">
        <v>821</v>
      </c>
      <c r="E23" s="1" t="s">
        <v>820</v>
      </c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1" t="s">
        <v>934</v>
      </c>
      <c r="S23" s="11" t="s">
        <v>935</v>
      </c>
      <c r="T23" s="3" t="s">
        <v>936</v>
      </c>
      <c r="U23" s="3" t="s">
        <v>937</v>
      </c>
      <c r="V23" s="3" t="s">
        <v>938</v>
      </c>
      <c r="W23" s="3" t="s">
        <v>939</v>
      </c>
      <c r="X23" s="11" t="s">
        <v>940</v>
      </c>
      <c r="Y23" s="11" t="s">
        <v>941</v>
      </c>
      <c r="Z23" s="3"/>
      <c r="AA23" s="1"/>
      <c r="AC23" s="28" t="str">
        <f t="shared" si="0"/>
        <v>EPJ/A. 9(2000) 479</v>
      </c>
      <c r="AD23" s="28" t="str">
        <f t="shared" si="1"/>
        <v>S.Harissopulos,.2000</v>
      </c>
      <c r="AE23" s="45" t="str">
        <f>IF(COUNTIF(EXFOR!G$9:G$17,"*"&amp;AC23&amp;"*")&gt;0,"○",IF(COUNTIF(EXFOR!J$9:J$17,"*"&amp;W23&amp;"*"&amp;V23)&gt;0,"△","×"))</f>
        <v>×</v>
      </c>
    </row>
    <row r="24" spans="1:31" ht="13.5">
      <c r="A24" s="1" t="s">
        <v>912</v>
      </c>
      <c r="B24" s="1">
        <v>13</v>
      </c>
      <c r="C24" s="1">
        <v>27</v>
      </c>
      <c r="D24" s="1" t="s">
        <v>821</v>
      </c>
      <c r="E24" s="1" t="s">
        <v>820</v>
      </c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1" t="s">
        <v>942</v>
      </c>
      <c r="S24" s="11" t="s">
        <v>943</v>
      </c>
      <c r="T24" s="3" t="s">
        <v>944</v>
      </c>
      <c r="U24" s="3" t="s">
        <v>945</v>
      </c>
      <c r="V24" s="3" t="s">
        <v>891</v>
      </c>
      <c r="W24" s="3" t="s">
        <v>946</v>
      </c>
      <c r="X24" s="11" t="s">
        <v>947</v>
      </c>
      <c r="Y24" t="s">
        <v>948</v>
      </c>
      <c r="Z24" s="3"/>
      <c r="AA24" s="1"/>
      <c r="AC24" s="28" t="str">
        <f t="shared" si="0"/>
        <v>NIM/B.152(1999)12</v>
      </c>
      <c r="AD24" s="28" t="str">
        <f t="shared" si="1"/>
        <v>A.Savidou,.1999</v>
      </c>
      <c r="AE24" s="45" t="str">
        <f>IF(COUNTIF(EXFOR!G$9:G$17,"*"&amp;AC24&amp;"*")&gt;0,"○",IF(COUNTIF(EXFOR!J$9:J$17,"*"&amp;W24&amp;"*"&amp;V24)&gt;0,"△","×"))</f>
        <v>×</v>
      </c>
    </row>
    <row r="25" spans="1:31" ht="15">
      <c r="A25" s="1" t="s">
        <v>912</v>
      </c>
      <c r="B25" s="1">
        <v>13</v>
      </c>
      <c r="C25" s="1">
        <v>27</v>
      </c>
      <c r="D25" s="1" t="s">
        <v>821</v>
      </c>
      <c r="E25" s="1" t="s">
        <v>820</v>
      </c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1" t="s">
        <v>949</v>
      </c>
      <c r="S25" s="11" t="s">
        <v>950</v>
      </c>
      <c r="T25" s="3"/>
      <c r="U25" s="3"/>
      <c r="V25" s="3" t="s">
        <v>891</v>
      </c>
      <c r="W25" s="3" t="s">
        <v>951</v>
      </c>
      <c r="X25" s="11" t="s">
        <v>951</v>
      </c>
      <c r="Y25" s="11" t="s">
        <v>952</v>
      </c>
      <c r="Z25" s="3"/>
      <c r="AA25" s="1"/>
      <c r="AC25" s="28" t="str">
        <f t="shared" si="0"/>
        <v>Thesis, Univ of North Carolina at Chapel Hill (1999).(1999)</v>
      </c>
      <c r="AD25" s="28" t="str">
        <f t="shared" si="1"/>
        <v>D.C.Powell.1999</v>
      </c>
      <c r="AE25" s="45" t="str">
        <f>IF(COUNTIF(EXFOR!G$9:G$17,"*"&amp;AC25&amp;"*")&gt;0,"○",IF(COUNTIF(EXFOR!J$9:J$17,"*"&amp;W25&amp;"*"&amp;V25)&gt;0,"△","×"))</f>
        <v>×</v>
      </c>
    </row>
    <row r="26" spans="1:31" ht="15">
      <c r="A26" s="1" t="s">
        <v>912</v>
      </c>
      <c r="B26" s="1">
        <v>13</v>
      </c>
      <c r="C26" s="1">
        <v>27</v>
      </c>
      <c r="D26" s="1" t="s">
        <v>821</v>
      </c>
      <c r="E26" s="1" t="s">
        <v>820</v>
      </c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1" t="s">
        <v>953</v>
      </c>
      <c r="S26" s="11" t="s">
        <v>954</v>
      </c>
      <c r="T26" s="3"/>
      <c r="U26" s="3" t="s">
        <v>955</v>
      </c>
      <c r="V26" s="3" t="s">
        <v>891</v>
      </c>
      <c r="W26" s="3" t="s">
        <v>956</v>
      </c>
      <c r="X26" s="11" t="s">
        <v>957</v>
      </c>
      <c r="Y26" s="21" t="s">
        <v>958</v>
      </c>
      <c r="Z26" s="3"/>
      <c r="AA26" s="1"/>
      <c r="AC26" s="28" t="str">
        <f t="shared" si="0"/>
        <v>Osaka Univ.Lab.Nucl.Studies, Ann.Rept., 1998, p.40 (1999).(1999)40</v>
      </c>
      <c r="AD26" s="28" t="str">
        <f t="shared" si="1"/>
        <v>H.Kenzaki,.1999</v>
      </c>
      <c r="AE26" s="45" t="str">
        <f>IF(COUNTIF(EXFOR!G$9:G$17,"*"&amp;AC26&amp;"*")&gt;0,"○",IF(COUNTIF(EXFOR!J$9:J$17,"*"&amp;W26&amp;"*"&amp;V26)&gt;0,"△","×"))</f>
        <v>×</v>
      </c>
    </row>
    <row r="27" spans="1:31" ht="14.25">
      <c r="A27" s="1" t="s">
        <v>912</v>
      </c>
      <c r="B27" s="1">
        <v>13</v>
      </c>
      <c r="C27" s="1">
        <v>27</v>
      </c>
      <c r="D27" s="1" t="s">
        <v>821</v>
      </c>
      <c r="E27" s="1" t="s">
        <v>820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1" t="s">
        <v>887</v>
      </c>
      <c r="S27" s="11" t="s">
        <v>959</v>
      </c>
      <c r="T27" s="3" t="s">
        <v>889</v>
      </c>
      <c r="U27" s="3" t="s">
        <v>890</v>
      </c>
      <c r="V27" s="3" t="s">
        <v>891</v>
      </c>
      <c r="W27" s="3" t="s">
        <v>960</v>
      </c>
      <c r="X27" s="11" t="s">
        <v>893</v>
      </c>
      <c r="Y27" s="11" t="s">
        <v>961</v>
      </c>
      <c r="Z27" s="3"/>
      <c r="AA27" s="1"/>
      <c r="AC27" s="28" t="str">
        <f t="shared" si="0"/>
        <v>AJ.520(1999)347</v>
      </c>
      <c r="AD27" s="28" t="str">
        <f t="shared" si="1"/>
        <v>J.Jose,.1999</v>
      </c>
      <c r="AE27" s="45" t="str">
        <f>IF(COUNTIF(EXFOR!G$9:G$17,"*"&amp;AC27&amp;"*")&gt;0,"○",IF(COUNTIF(EXFOR!J$9:J$17,"*"&amp;W27&amp;"*"&amp;V27)&gt;0,"△","×"))</f>
        <v>×</v>
      </c>
    </row>
    <row r="28" spans="1:31" ht="15">
      <c r="A28" s="1" t="s">
        <v>912</v>
      </c>
      <c r="B28" s="1">
        <v>13</v>
      </c>
      <c r="C28" s="1">
        <v>27</v>
      </c>
      <c r="D28" s="1" t="s">
        <v>821</v>
      </c>
      <c r="E28" s="1" t="s">
        <v>820</v>
      </c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1" t="s">
        <v>962</v>
      </c>
      <c r="S28" s="11" t="s">
        <v>935</v>
      </c>
      <c r="T28" s="3" t="s">
        <v>963</v>
      </c>
      <c r="U28" s="3" t="s">
        <v>964</v>
      </c>
      <c r="V28" s="3" t="s">
        <v>891</v>
      </c>
      <c r="W28" s="3" t="s">
        <v>965</v>
      </c>
      <c r="X28" s="11" t="s">
        <v>966</v>
      </c>
      <c r="Y28" s="11" t="s">
        <v>967</v>
      </c>
      <c r="Z28" s="3"/>
      <c r="AA28" s="1"/>
      <c r="AC28" s="28" t="str">
        <f t="shared" si="0"/>
        <v>EPJ/A. 6(1999)303</v>
      </c>
      <c r="AD28" s="28" t="str">
        <f t="shared" si="1"/>
        <v>C.Chronidou,.1999</v>
      </c>
      <c r="AE28" s="45" t="str">
        <f>IF(COUNTIF(EXFOR!G$9:G$17,"*"&amp;AC28&amp;"*")&gt;0,"○",IF(COUNTIF(EXFOR!J$9:J$17,"*"&amp;W28&amp;"*"&amp;V28)&gt;0,"△","×"))</f>
        <v>×</v>
      </c>
    </row>
    <row r="29" spans="1:31" ht="13.5">
      <c r="A29" s="1" t="s">
        <v>912</v>
      </c>
      <c r="B29" s="1">
        <v>13</v>
      </c>
      <c r="C29" s="1">
        <v>27</v>
      </c>
      <c r="D29" s="1" t="s">
        <v>821</v>
      </c>
      <c r="E29" s="1" t="s">
        <v>820</v>
      </c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1" t="s">
        <v>968</v>
      </c>
      <c r="S29" s="11" t="s">
        <v>969</v>
      </c>
      <c r="T29" s="3"/>
      <c r="U29" s="3" t="s">
        <v>970</v>
      </c>
      <c r="V29" s="3" t="s">
        <v>971</v>
      </c>
      <c r="W29" s="3" t="s">
        <v>972</v>
      </c>
      <c r="X29" s="11" t="s">
        <v>973</v>
      </c>
      <c r="Y29" s="11" t="s">
        <v>974</v>
      </c>
      <c r="Z29" s="3"/>
      <c r="AA29" s="1"/>
      <c r="AC29" s="28" t="str">
        <f t="shared" si="0"/>
        <v>Triangle Univ.Nuclear Lab., Ann.Rept., p.79 (1998).(1998)79</v>
      </c>
      <c r="AD29" s="28" t="str">
        <f t="shared" si="1"/>
        <v>A.E.Champagne,.1998</v>
      </c>
      <c r="AE29" s="45" t="str">
        <f>IF(COUNTIF(EXFOR!G$9:G$17,"*"&amp;AC29&amp;"*")&gt;0,"○",IF(COUNTIF(EXFOR!J$9:J$17,"*"&amp;W29&amp;"*"&amp;V29)&gt;0,"△","×"))</f>
        <v>×</v>
      </c>
    </row>
    <row r="30" spans="1:31" ht="13.5">
      <c r="A30" s="1" t="s">
        <v>912</v>
      </c>
      <c r="B30" s="1">
        <v>13</v>
      </c>
      <c r="C30" s="1">
        <v>27</v>
      </c>
      <c r="D30" s="1" t="s">
        <v>821</v>
      </c>
      <c r="E30" s="1" t="s">
        <v>820</v>
      </c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1" t="s">
        <v>968</v>
      </c>
      <c r="S30" s="11" t="s">
        <v>975</v>
      </c>
      <c r="T30" s="3"/>
      <c r="U30" s="3"/>
      <c r="V30" s="3" t="s">
        <v>971</v>
      </c>
      <c r="W30" s="3" t="s">
        <v>972</v>
      </c>
      <c r="X30" s="11" t="s">
        <v>973</v>
      </c>
      <c r="Y30" s="11" t="s">
        <v>974</v>
      </c>
      <c r="Z30" s="3"/>
      <c r="AA30" s="1"/>
      <c r="AC30" s="28" t="str">
        <f t="shared" si="0"/>
        <v>TUNL-XXXVII (1998).(1998)</v>
      </c>
      <c r="AD30" s="28" t="str">
        <f t="shared" si="1"/>
        <v>A.E.Champagne,.1998</v>
      </c>
      <c r="AE30" s="45" t="str">
        <f>IF(COUNTIF(EXFOR!G$9:G$17,"*"&amp;AC30&amp;"*")&gt;0,"○",IF(COUNTIF(EXFOR!J$9:J$17,"*"&amp;W30&amp;"*"&amp;V30)&gt;0,"△","×"))</f>
        <v>×</v>
      </c>
    </row>
    <row r="31" spans="1:31" ht="15">
      <c r="A31" s="1" t="s">
        <v>912</v>
      </c>
      <c r="B31" s="1">
        <v>13</v>
      </c>
      <c r="C31" s="1">
        <v>27</v>
      </c>
      <c r="D31" s="1" t="s">
        <v>821</v>
      </c>
      <c r="E31" s="1" t="s">
        <v>820</v>
      </c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1" t="s">
        <v>976</v>
      </c>
      <c r="S31" s="11" t="s">
        <v>977</v>
      </c>
      <c r="T31" s="3"/>
      <c r="U31" s="3" t="s">
        <v>978</v>
      </c>
      <c r="V31" s="3" t="s">
        <v>971</v>
      </c>
      <c r="W31" s="3" t="s">
        <v>965</v>
      </c>
      <c r="X31" s="11" t="s">
        <v>979</v>
      </c>
      <c r="Y31" s="11" t="s">
        <v>980</v>
      </c>
      <c r="Z31" s="3"/>
      <c r="AA31" s="1"/>
      <c r="AC31" s="28" t="str">
        <f t="shared" si="0"/>
        <v>Proc.Intern.Symposium on Nuclear Astrophysics, Nuclei in the Cosmos V, Volos, Greece, July 6-11, 1998, N.Prantzos, S.Harissopulos, Eds., Editions Frontieres, Paris, p.95 (1998).(1998)95</v>
      </c>
      <c r="AD31" s="28" t="str">
        <f t="shared" si="1"/>
        <v>C.Chronidou,.1998</v>
      </c>
      <c r="AE31" s="45" t="str">
        <f>IF(COUNTIF(EXFOR!G$9:G$17,"*"&amp;AC31&amp;"*")&gt;0,"○",IF(COUNTIF(EXFOR!J$9:J$17,"*"&amp;W31&amp;"*"&amp;V31)&gt;0,"△","×"))</f>
        <v>×</v>
      </c>
    </row>
    <row r="32" spans="1:31" ht="13.5">
      <c r="A32" s="1" t="s">
        <v>912</v>
      </c>
      <c r="B32" s="1">
        <v>13</v>
      </c>
      <c r="C32" s="1">
        <v>27</v>
      </c>
      <c r="D32" s="1" t="s">
        <v>821</v>
      </c>
      <c r="E32" s="1" t="s">
        <v>820</v>
      </c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1" t="s">
        <v>981</v>
      </c>
      <c r="S32" s="11" t="s">
        <v>943</v>
      </c>
      <c r="T32" s="3" t="s">
        <v>982</v>
      </c>
      <c r="U32" s="3" t="s">
        <v>983</v>
      </c>
      <c r="V32" s="3" t="s">
        <v>984</v>
      </c>
      <c r="W32" s="3" t="s">
        <v>985</v>
      </c>
      <c r="X32" s="11" t="s">
        <v>986</v>
      </c>
      <c r="Y32" s="11" t="s">
        <v>987</v>
      </c>
      <c r="Z32" s="1"/>
      <c r="AA32" s="1"/>
      <c r="AC32" s="28" t="str">
        <f t="shared" si="0"/>
        <v>NIM/B.108(1996)403</v>
      </c>
      <c r="AD32" s="28" t="str">
        <f t="shared" si="1"/>
        <v>I.C.Vickridge,.1996</v>
      </c>
      <c r="AE32" s="45" t="str">
        <f>IF(COUNTIF(EXFOR!G$9:G$17,"*"&amp;AC32&amp;"*")&gt;0,"○",IF(COUNTIF(EXFOR!J$9:J$17,"*"&amp;W32&amp;"*"&amp;V32)&gt;0,"△","×"))</f>
        <v>×</v>
      </c>
    </row>
    <row r="33" spans="1:31" ht="14.25">
      <c r="A33" s="1" t="s">
        <v>912</v>
      </c>
      <c r="B33" s="1">
        <v>13</v>
      </c>
      <c r="C33" s="1">
        <v>27</v>
      </c>
      <c r="D33" s="1" t="s">
        <v>821</v>
      </c>
      <c r="E33" s="1" t="s">
        <v>820</v>
      </c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1" t="s">
        <v>988</v>
      </c>
      <c r="S33" s="11" t="s">
        <v>989</v>
      </c>
      <c r="T33" s="3" t="s">
        <v>990</v>
      </c>
      <c r="U33" s="3" t="s">
        <v>991</v>
      </c>
      <c r="V33" s="3" t="s">
        <v>992</v>
      </c>
      <c r="W33" s="3" t="s">
        <v>993</v>
      </c>
      <c r="X33" s="11" t="s">
        <v>994</v>
      </c>
      <c r="Y33" s="11" t="s">
        <v>995</v>
      </c>
      <c r="Z33" s="1"/>
      <c r="AA33" s="1"/>
      <c r="AC33" s="28" t="str">
        <f t="shared" si="0"/>
        <v>ZP/A.352(1995)279</v>
      </c>
      <c r="AD33" s="28" t="str">
        <f t="shared" si="1"/>
        <v>J.Brenneisen,.1995</v>
      </c>
      <c r="AE33" s="45" t="str">
        <f>IF(COUNTIF(EXFOR!G$9:G$17,"*"&amp;AC33&amp;"*")&gt;0,"○",IF(COUNTIF(EXFOR!J$9:J$17,"*"&amp;W33&amp;"*"&amp;V33)&gt;0,"△","×"))</f>
        <v>×</v>
      </c>
    </row>
    <row r="34" spans="1:31" ht="14.25">
      <c r="A34" s="1" t="s">
        <v>912</v>
      </c>
      <c r="B34" s="1">
        <v>13</v>
      </c>
      <c r="C34" s="1">
        <v>27</v>
      </c>
      <c r="D34" s="1" t="s">
        <v>821</v>
      </c>
      <c r="E34" s="1" t="s">
        <v>820</v>
      </c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1" t="s">
        <v>996</v>
      </c>
      <c r="S34" s="11" t="s">
        <v>989</v>
      </c>
      <c r="T34" s="3" t="s">
        <v>990</v>
      </c>
      <c r="U34" s="3" t="s">
        <v>997</v>
      </c>
      <c r="V34" s="3" t="s">
        <v>992</v>
      </c>
      <c r="W34" s="3" t="s">
        <v>993</v>
      </c>
      <c r="X34" s="11" t="s">
        <v>994</v>
      </c>
      <c r="Y34" s="11" t="s">
        <v>998</v>
      </c>
      <c r="Z34" s="1"/>
      <c r="AA34" s="1"/>
      <c r="AC34" s="28" t="str">
        <f t="shared" si="0"/>
        <v>ZP/A.352(1995) 149</v>
      </c>
      <c r="AD34" s="28" t="str">
        <f t="shared" si="1"/>
        <v>J.Brenneisen,.1995</v>
      </c>
      <c r="AE34" s="45" t="str">
        <f>IF(COUNTIF(EXFOR!G$9:G$17,"*"&amp;AC34&amp;"*")&gt;0,"○",IF(COUNTIF(EXFOR!J$9:J$17,"*"&amp;W34&amp;"*"&amp;V34)&gt;0,"△","×"))</f>
        <v>×</v>
      </c>
    </row>
    <row r="35" spans="1:31" ht="15">
      <c r="A35" s="1" t="s">
        <v>912</v>
      </c>
      <c r="B35" s="1">
        <v>13</v>
      </c>
      <c r="C35" s="1">
        <v>27</v>
      </c>
      <c r="D35" s="1" t="s">
        <v>821</v>
      </c>
      <c r="E35" s="1" t="s">
        <v>820</v>
      </c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1" t="s">
        <v>999</v>
      </c>
      <c r="S35" s="11" t="s">
        <v>839</v>
      </c>
      <c r="T35" s="3" t="s">
        <v>1000</v>
      </c>
      <c r="U35" s="3" t="s">
        <v>1001</v>
      </c>
      <c r="V35" s="3" t="s">
        <v>1002</v>
      </c>
      <c r="W35" s="3" t="s">
        <v>1003</v>
      </c>
      <c r="X35" s="11" t="s">
        <v>1004</v>
      </c>
      <c r="Y35" s="11" t="s">
        <v>1005</v>
      </c>
      <c r="Z35" s="1"/>
      <c r="AA35" s="1"/>
      <c r="AC35" s="28" t="str">
        <f t="shared" si="0"/>
        <v>NIM/A.340(1994)436</v>
      </c>
      <c r="AD35" s="28" t="str">
        <f t="shared" si="1"/>
        <v>S.A.Brindhaban,.1994</v>
      </c>
      <c r="AE35" s="45" t="str">
        <f>IF(COUNTIF(EXFOR!G$9:G$17,"*"&amp;AC35&amp;"*")&gt;0,"○",IF(COUNTIF(EXFOR!J$9:J$17,"*"&amp;W35&amp;"*"&amp;V35)&gt;0,"△","×"))</f>
        <v>×</v>
      </c>
    </row>
    <row r="36" spans="1:31" ht="13.5">
      <c r="A36" s="1" t="s">
        <v>912</v>
      </c>
      <c r="B36" s="1">
        <v>13</v>
      </c>
      <c r="C36" s="1">
        <v>27</v>
      </c>
      <c r="D36" s="1" t="s">
        <v>821</v>
      </c>
      <c r="E36" s="1" t="s">
        <v>820</v>
      </c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R36" s="1" t="s">
        <v>1006</v>
      </c>
      <c r="S36" s="11" t="s">
        <v>823</v>
      </c>
      <c r="T36" s="3" t="s">
        <v>1007</v>
      </c>
      <c r="U36" s="3" t="s">
        <v>1008</v>
      </c>
      <c r="V36" s="3" t="s">
        <v>1002</v>
      </c>
      <c r="W36" s="3" t="s">
        <v>1009</v>
      </c>
      <c r="X36" s="11" t="s">
        <v>1010</v>
      </c>
      <c r="Y36" s="11" t="s">
        <v>1011</v>
      </c>
      <c r="Z36" s="1"/>
      <c r="AA36" s="1"/>
      <c r="AC36" s="28" t="str">
        <f t="shared" si="0"/>
        <v>PR/C.50(1994) 2466</v>
      </c>
      <c r="AD36" s="28" t="str">
        <f t="shared" si="1"/>
        <v>P.A.Amundsen,.1994</v>
      </c>
      <c r="AE36" s="45" t="str">
        <f>IF(COUNTIF(EXFOR!G$9:G$17,"*"&amp;AC36&amp;"*")&gt;0,"○",IF(COUNTIF(EXFOR!J$9:J$17,"*"&amp;W36&amp;"*"&amp;V36)&gt;0,"△","×"))</f>
        <v>×</v>
      </c>
    </row>
    <row r="37" spans="1:31" ht="13.5">
      <c r="A37" s="1" t="s">
        <v>912</v>
      </c>
      <c r="B37" s="1">
        <v>13</v>
      </c>
      <c r="C37" s="1">
        <v>27</v>
      </c>
      <c r="D37" s="1" t="s">
        <v>821</v>
      </c>
      <c r="E37" s="1" t="s">
        <v>820</v>
      </c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1" t="s">
        <v>1012</v>
      </c>
      <c r="S37" s="11" t="s">
        <v>1013</v>
      </c>
      <c r="T37" s="3"/>
      <c r="U37" s="3"/>
      <c r="V37" s="3" t="s">
        <v>1014</v>
      </c>
      <c r="W37" s="3" t="s">
        <v>1015</v>
      </c>
      <c r="X37" s="11" t="s">
        <v>1015</v>
      </c>
      <c r="Y37" s="3"/>
      <c r="Z37" s="3"/>
      <c r="AA37" s="1"/>
      <c r="AC37" s="28" t="str">
        <f t="shared" si="0"/>
        <v>Priv.Comm. .(1992)</v>
      </c>
      <c r="AD37" s="28" t="str">
        <f t="shared" si="1"/>
        <v>C.Rolfs.1992</v>
      </c>
      <c r="AE37" s="45" t="str">
        <f>IF(COUNTIF(EXFOR!G$9:G$17,"*"&amp;AC37&amp;"*")&gt;0,"○",IF(COUNTIF(EXFOR!J$9:J$17,"*"&amp;W37&amp;"*"&amp;V37)&gt;0,"△","×"))</f>
        <v>×</v>
      </c>
    </row>
    <row r="38" spans="1:31" ht="14.25">
      <c r="A38" s="1" t="s">
        <v>912</v>
      </c>
      <c r="B38" s="1">
        <v>13</v>
      </c>
      <c r="C38" s="1">
        <v>27</v>
      </c>
      <c r="D38" s="1" t="s">
        <v>821</v>
      </c>
      <c r="E38" s="1" t="s">
        <v>820</v>
      </c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R38" s="1" t="s">
        <v>1016</v>
      </c>
      <c r="S38" s="11" t="s">
        <v>823</v>
      </c>
      <c r="T38" s="3" t="s">
        <v>1017</v>
      </c>
      <c r="U38" s="3" t="s">
        <v>1018</v>
      </c>
      <c r="V38" s="3" t="s">
        <v>1019</v>
      </c>
      <c r="W38" s="3" t="s">
        <v>1020</v>
      </c>
      <c r="X38" s="11" t="s">
        <v>1021</v>
      </c>
      <c r="Y38" s="11" t="s">
        <v>1022</v>
      </c>
      <c r="Z38" s="3"/>
      <c r="AA38" s="1"/>
      <c r="AC38" s="28" t="str">
        <f t="shared" si="0"/>
        <v>PR/C.43(1991)2870</v>
      </c>
      <c r="AD38" s="28" t="str">
        <f t="shared" si="1"/>
        <v>C.W.Wang,.1991</v>
      </c>
      <c r="AE38" s="45" t="str">
        <f>IF(COUNTIF(EXFOR!G$9:G$17,"*"&amp;AC38&amp;"*")&gt;0,"○",IF(COUNTIF(EXFOR!J$9:J$17,"*"&amp;W38&amp;"*"&amp;V38)&gt;0,"△","×"))</f>
        <v>×</v>
      </c>
    </row>
    <row r="39" spans="1:31" ht="13.5">
      <c r="A39" s="1" t="s">
        <v>912</v>
      </c>
      <c r="B39" s="1">
        <v>13</v>
      </c>
      <c r="C39" s="1">
        <v>27</v>
      </c>
      <c r="D39" s="1" t="s">
        <v>821</v>
      </c>
      <c r="E39" s="1" t="s">
        <v>820</v>
      </c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1" t="s">
        <v>1023</v>
      </c>
      <c r="S39" s="11" t="s">
        <v>943</v>
      </c>
      <c r="T39" s="3" t="s">
        <v>1024</v>
      </c>
      <c r="U39" s="3" t="s">
        <v>1025</v>
      </c>
      <c r="V39" s="3" t="s">
        <v>1019</v>
      </c>
      <c r="W39" s="3" t="s">
        <v>1026</v>
      </c>
      <c r="X39" s="11" t="s">
        <v>1027</v>
      </c>
      <c r="Y39" s="11" t="s">
        <v>1028</v>
      </c>
      <c r="Z39" s="3"/>
      <c r="AA39" s="1"/>
      <c r="AC39" s="28" t="str">
        <f t="shared" si="0"/>
        <v>NIM/B.56/57(1991)1010</v>
      </c>
      <c r="AD39" s="28" t="str">
        <f t="shared" si="1"/>
        <v>P.Oberschachtsiek,.1991</v>
      </c>
      <c r="AE39" s="45" t="str">
        <f>IF(COUNTIF(EXFOR!G$9:G$17,"*"&amp;AC39&amp;"*")&gt;0,"○",IF(COUNTIF(EXFOR!J$9:J$17,"*"&amp;W39&amp;"*"&amp;V39)&gt;0,"△","×"))</f>
        <v>×</v>
      </c>
    </row>
    <row r="40" spans="1:31" ht="15">
      <c r="A40" s="1" t="s">
        <v>912</v>
      </c>
      <c r="B40" s="1">
        <v>13</v>
      </c>
      <c r="C40" s="1">
        <v>27</v>
      </c>
      <c r="D40" s="1" t="s">
        <v>821</v>
      </c>
      <c r="E40" s="1" t="s">
        <v>820</v>
      </c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1" t="s">
        <v>1029</v>
      </c>
      <c r="S40" s="11" t="s">
        <v>1030</v>
      </c>
      <c r="T40" s="3" t="s">
        <v>1031</v>
      </c>
      <c r="U40" s="3" t="s">
        <v>1032</v>
      </c>
      <c r="V40" s="3" t="s">
        <v>1033</v>
      </c>
      <c r="W40" s="3" t="s">
        <v>1034</v>
      </c>
      <c r="X40" s="11" t="s">
        <v>1035</v>
      </c>
      <c r="Y40" s="22" t="s">
        <v>1036</v>
      </c>
      <c r="Z40" s="3"/>
      <c r="AA40" s="1"/>
      <c r="AC40" s="28" t="str">
        <f t="shared" si="0"/>
        <v>EUL.13(1990) 635</v>
      </c>
      <c r="AD40" s="28" t="str">
        <f t="shared" si="1"/>
        <v>I.Vickridge,.1990</v>
      </c>
      <c r="AE40" s="45" t="str">
        <f>IF(COUNTIF(EXFOR!G$9:G$17,"*"&amp;AC40&amp;"*")&gt;0,"○",IF(COUNTIF(EXFOR!J$9:J$17,"*"&amp;W40&amp;"*"&amp;V40)&gt;0,"△","×"))</f>
        <v>×</v>
      </c>
    </row>
    <row r="41" spans="1:31" ht="14.25">
      <c r="A41" s="1" t="s">
        <v>912</v>
      </c>
      <c r="B41" s="1">
        <v>13</v>
      </c>
      <c r="C41" s="1">
        <v>27</v>
      </c>
      <c r="D41" s="1" t="s">
        <v>821</v>
      </c>
      <c r="E41" s="1" t="s">
        <v>820</v>
      </c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1" t="s">
        <v>1037</v>
      </c>
      <c r="S41" s="11" t="s">
        <v>873</v>
      </c>
      <c r="T41" s="3" t="s">
        <v>1038</v>
      </c>
      <c r="U41" s="3" t="s">
        <v>1039</v>
      </c>
      <c r="V41" s="3" t="s">
        <v>1033</v>
      </c>
      <c r="W41" s="3" t="s">
        <v>1040</v>
      </c>
      <c r="X41" s="11" t="s">
        <v>1041</v>
      </c>
      <c r="Y41" s="11" t="s">
        <v>1042</v>
      </c>
      <c r="Z41" s="3"/>
      <c r="AA41" s="1"/>
      <c r="AC41" s="28" t="str">
        <f t="shared" si="0"/>
        <v>NC/A.103(1990)1151</v>
      </c>
      <c r="AD41" s="28" t="str">
        <f t="shared" si="1"/>
        <v>C.Rangacharyulu,.1990</v>
      </c>
      <c r="AE41" s="45" t="str">
        <f>IF(COUNTIF(EXFOR!G$9:G$17,"*"&amp;AC41&amp;"*")&gt;0,"○",IF(COUNTIF(EXFOR!J$9:J$17,"*"&amp;W41&amp;"*"&amp;V41)&gt;0,"△","×"))</f>
        <v>×</v>
      </c>
    </row>
    <row r="42" spans="1:31" ht="15">
      <c r="A42" s="1" t="s">
        <v>912</v>
      </c>
      <c r="B42" s="1">
        <v>13</v>
      </c>
      <c r="C42" s="1">
        <v>27</v>
      </c>
      <c r="D42" s="1" t="s">
        <v>821</v>
      </c>
      <c r="E42" s="1" t="s">
        <v>820</v>
      </c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1" t="s">
        <v>1043</v>
      </c>
      <c r="S42" s="11" t="s">
        <v>1044</v>
      </c>
      <c r="T42" s="3"/>
      <c r="U42" s="3" t="s">
        <v>1045</v>
      </c>
      <c r="V42" s="3" t="s">
        <v>1033</v>
      </c>
      <c r="W42" s="3" t="s">
        <v>1046</v>
      </c>
      <c r="X42" s="11" t="s">
        <v>1047</v>
      </c>
      <c r="Y42" s="11" t="s">
        <v>1048</v>
      </c>
      <c r="Z42" s="3"/>
      <c r="AA42" s="1"/>
      <c r="AC42" s="28" t="str">
        <f t="shared" si="0"/>
        <v>ATOMKI 1989 Ann.Rept., p.1 (1990).(1990)1</v>
      </c>
      <c r="AD42" s="28" t="str">
        <f t="shared" si="1"/>
        <v>Ch.Iliadis,.1990</v>
      </c>
      <c r="AE42" s="45" t="str">
        <f>IF(COUNTIF(EXFOR!G$9:G$17,"*"&amp;AC42&amp;"*")&gt;0,"○",IF(COUNTIF(EXFOR!J$9:J$17,"*"&amp;W42&amp;"*"&amp;V42)&gt;0,"△","×"))</f>
        <v>×</v>
      </c>
    </row>
    <row r="43" spans="1:31" ht="15">
      <c r="A43" s="1" t="s">
        <v>912</v>
      </c>
      <c r="B43" s="1">
        <v>13</v>
      </c>
      <c r="C43" s="1">
        <v>27</v>
      </c>
      <c r="D43" s="1" t="s">
        <v>821</v>
      </c>
      <c r="E43" s="1" t="s">
        <v>820</v>
      </c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1" t="s">
        <v>1049</v>
      </c>
      <c r="S43" s="11" t="s">
        <v>832</v>
      </c>
      <c r="T43" s="3"/>
      <c r="U43" s="3"/>
      <c r="V43" s="3" t="s">
        <v>1033</v>
      </c>
      <c r="W43" s="3" t="s">
        <v>1046</v>
      </c>
      <c r="X43" s="11" t="s">
        <v>1047</v>
      </c>
      <c r="Y43" s="11" t="s">
        <v>1048</v>
      </c>
      <c r="Z43" s="3"/>
      <c r="AA43" s="1"/>
      <c r="AC43" s="28" t="str">
        <f t="shared" si="0"/>
        <v>NP/A.(1990)</v>
      </c>
      <c r="AD43" s="28" t="str">
        <f t="shared" si="1"/>
        <v>Ch.Iliadis,.1990</v>
      </c>
      <c r="AE43" s="45" t="str">
        <f>IF(COUNTIF(EXFOR!G$9:G$17,"*"&amp;AC43&amp;"*")&gt;0,"○",IF(COUNTIF(EXFOR!J$9:J$17,"*"&amp;W43&amp;"*"&amp;V43)&gt;0,"△","×"))</f>
        <v>×</v>
      </c>
    </row>
    <row r="44" spans="1:31" ht="13.5">
      <c r="A44" s="1" t="s">
        <v>912</v>
      </c>
      <c r="B44" s="1">
        <v>13</v>
      </c>
      <c r="C44" s="1">
        <v>27</v>
      </c>
      <c r="D44" s="1" t="s">
        <v>821</v>
      </c>
      <c r="E44" s="1" t="s">
        <v>820</v>
      </c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1" t="s">
        <v>1050</v>
      </c>
      <c r="S44" s="11" t="s">
        <v>839</v>
      </c>
      <c r="T44" s="3" t="s">
        <v>1051</v>
      </c>
      <c r="U44" s="3" t="s">
        <v>1052</v>
      </c>
      <c r="V44" s="3" t="s">
        <v>1053</v>
      </c>
      <c r="W44" s="3" t="s">
        <v>1054</v>
      </c>
      <c r="X44" s="11" t="s">
        <v>1055</v>
      </c>
      <c r="Y44" s="11" t="s">
        <v>1056</v>
      </c>
      <c r="Z44" s="3"/>
      <c r="AA44" s="1"/>
      <c r="AC44" s="28" t="str">
        <f t="shared" si="0"/>
        <v>NIM/A.270(1988)467 </v>
      </c>
      <c r="AD44" s="28" t="str">
        <f t="shared" si="1"/>
        <v>C.R.Westerfeldt,.1988</v>
      </c>
      <c r="AE44" s="45" t="str">
        <f>IF(COUNTIF(EXFOR!G$9:G$17,"*"&amp;AC44&amp;"*")&gt;0,"○",IF(COUNTIF(EXFOR!J$9:J$17,"*"&amp;W44&amp;"*"&amp;V44)&gt;0,"△","×"))</f>
        <v>×</v>
      </c>
    </row>
    <row r="45" spans="1:31" ht="13.5">
      <c r="A45" s="1" t="s">
        <v>912</v>
      </c>
      <c r="B45" s="1">
        <v>13</v>
      </c>
      <c r="C45" s="1">
        <v>27</v>
      </c>
      <c r="D45" s="1" t="s">
        <v>821</v>
      </c>
      <c r="E45" s="1" t="s">
        <v>820</v>
      </c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1" t="s">
        <v>1057</v>
      </c>
      <c r="S45" s="11" t="s">
        <v>839</v>
      </c>
      <c r="T45" s="3" t="s">
        <v>1058</v>
      </c>
      <c r="U45" s="3" t="s">
        <v>1059</v>
      </c>
      <c r="V45" s="3" t="s">
        <v>1053</v>
      </c>
      <c r="W45" s="3" t="s">
        <v>1060</v>
      </c>
      <c r="X45" s="23" t="s">
        <v>1061</v>
      </c>
      <c r="Y45" s="11" t="s">
        <v>1062</v>
      </c>
      <c r="Z45" s="3"/>
      <c r="AA45" s="1"/>
      <c r="AC45" s="28" t="str">
        <f t="shared" si="0"/>
        <v>NIM/A.272(1988)814</v>
      </c>
      <c r="AD45" s="28" t="str">
        <f t="shared" si="1"/>
        <v>S.Seuthe,.1988</v>
      </c>
      <c r="AE45" s="45" t="str">
        <f>IF(COUNTIF(EXFOR!G$9:G$17,"*"&amp;AC45&amp;"*")&gt;0,"○",IF(COUNTIF(EXFOR!J$9:J$17,"*"&amp;W45&amp;"*"&amp;V45)&gt;0,"△","×"))</f>
        <v>×</v>
      </c>
    </row>
    <row r="46" spans="1:31" ht="13.5">
      <c r="A46" s="1" t="s">
        <v>912</v>
      </c>
      <c r="B46" s="1">
        <v>13</v>
      </c>
      <c r="C46" s="1">
        <v>27</v>
      </c>
      <c r="D46" s="1" t="s">
        <v>821</v>
      </c>
      <c r="E46" s="1" t="s">
        <v>820</v>
      </c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3"/>
      <c r="S46" s="3"/>
      <c r="T46" s="3"/>
      <c r="U46" s="3"/>
      <c r="V46" s="3"/>
      <c r="W46" s="3"/>
      <c r="X46" s="3"/>
      <c r="Y46" s="3"/>
      <c r="Z46" s="3"/>
      <c r="AA46" s="1"/>
      <c r="AC46" s="28" t="str">
        <f t="shared" si="0"/>
        <v>.</v>
      </c>
      <c r="AD46" s="28" t="str">
        <f t="shared" si="1"/>
        <v>.</v>
      </c>
      <c r="AE46" s="45" t="str">
        <f>IF(COUNTIF(EXFOR!G$9:G$17,"*"&amp;AC46&amp;"*")&gt;0,"○",IF(COUNTIF(EXFOR!J$9:J$17,"*"&amp;W46&amp;"*"&amp;V46)&gt;0,"△","×"))</f>
        <v>○</v>
      </c>
    </row>
    <row r="47" spans="1:31" ht="13.5">
      <c r="A47" s="1" t="s">
        <v>912</v>
      </c>
      <c r="B47" s="1">
        <v>13</v>
      </c>
      <c r="C47" s="1">
        <v>27</v>
      </c>
      <c r="D47" s="1" t="s">
        <v>821</v>
      </c>
      <c r="E47" s="1" t="s">
        <v>820</v>
      </c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1" t="s">
        <v>1063</v>
      </c>
      <c r="S47" s="11" t="s">
        <v>832</v>
      </c>
      <c r="T47" s="3" t="s">
        <v>1064</v>
      </c>
      <c r="U47" s="3" t="s">
        <v>1065</v>
      </c>
      <c r="V47" s="3" t="s">
        <v>1053</v>
      </c>
      <c r="W47" s="3" t="s">
        <v>1066</v>
      </c>
      <c r="X47" s="11" t="s">
        <v>1067</v>
      </c>
      <c r="Y47" s="11" t="s">
        <v>1068</v>
      </c>
      <c r="Z47" s="3"/>
      <c r="AA47" s="1"/>
      <c r="AC47" s="28" t="str">
        <f t="shared" si="0"/>
        <v>NP/A.490(1988)418</v>
      </c>
      <c r="AD47" s="28" t="str">
        <f t="shared" si="1"/>
        <v>J.Randrup,.1988</v>
      </c>
      <c r="AE47" s="45" t="str">
        <f>IF(COUNTIF(EXFOR!G$9:G$17,"*"&amp;AC47&amp;"*")&gt;0,"○",IF(COUNTIF(EXFOR!J$9:J$17,"*"&amp;W47&amp;"*"&amp;V47)&gt;0,"△","×"))</f>
        <v>×</v>
      </c>
    </row>
    <row r="48" spans="1:31" ht="14.25">
      <c r="A48" s="1" t="s">
        <v>912</v>
      </c>
      <c r="B48" s="1">
        <v>13</v>
      </c>
      <c r="C48" s="1">
        <v>27</v>
      </c>
      <c r="D48" s="1" t="s">
        <v>821</v>
      </c>
      <c r="E48" s="1" t="s">
        <v>820</v>
      </c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 t="s">
        <v>1232</v>
      </c>
      <c r="S48" s="11" t="s">
        <v>823</v>
      </c>
      <c r="T48" s="3" t="s">
        <v>1233</v>
      </c>
      <c r="U48" s="3" t="s">
        <v>1234</v>
      </c>
      <c r="V48" s="3" t="s">
        <v>1053</v>
      </c>
      <c r="W48" s="3" t="s">
        <v>1235</v>
      </c>
      <c r="X48" s="11" t="s">
        <v>1236</v>
      </c>
      <c r="Y48" s="11" t="s">
        <v>1237</v>
      </c>
      <c r="Z48" s="3"/>
      <c r="AA48" s="1"/>
      <c r="AC48" s="28" t="str">
        <f t="shared" si="0"/>
        <v>PR/C.37(1988)1759</v>
      </c>
      <c r="AD48" s="28" t="str">
        <f t="shared" si="1"/>
        <v>T.W.Rackers,.1988</v>
      </c>
      <c r="AE48" s="45" t="str">
        <f>IF(COUNTIF(EXFOR!G$9:G$17,"*"&amp;AC48&amp;"*")&gt;0,"○",IF(COUNTIF(EXFOR!J$9:J$17,"*"&amp;W48&amp;"*"&amp;V48)&gt;0,"△","×"))</f>
        <v>×</v>
      </c>
    </row>
    <row r="49" spans="1:31" ht="14.25">
      <c r="A49" s="1" t="s">
        <v>912</v>
      </c>
      <c r="B49" s="1">
        <v>13</v>
      </c>
      <c r="C49" s="1">
        <v>27</v>
      </c>
      <c r="D49" s="1" t="s">
        <v>821</v>
      </c>
      <c r="E49" s="1" t="s">
        <v>820</v>
      </c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 t="s">
        <v>1238</v>
      </c>
      <c r="S49" s="11" t="s">
        <v>823</v>
      </c>
      <c r="T49" s="3" t="s">
        <v>867</v>
      </c>
      <c r="U49" s="3" t="s">
        <v>930</v>
      </c>
      <c r="V49" s="3" t="s">
        <v>1053</v>
      </c>
      <c r="W49" s="3" t="s">
        <v>1239</v>
      </c>
      <c r="X49" s="11" t="s">
        <v>1240</v>
      </c>
      <c r="Y49" s="11" t="s">
        <v>1241</v>
      </c>
      <c r="Z49" s="3"/>
      <c r="AA49" s="1"/>
      <c r="AC49" s="28" t="str">
        <f t="shared" si="0"/>
        <v>PR/C.38(1988)2003</v>
      </c>
      <c r="AD49" s="28" t="str">
        <f t="shared" si="1"/>
        <v>G.Hardie,.1988</v>
      </c>
      <c r="AE49" s="45" t="str">
        <f>IF(COUNTIF(EXFOR!G$9:G$17,"*"&amp;AC49&amp;"*")&gt;0,"○",IF(COUNTIF(EXFOR!J$9:J$17,"*"&amp;W49&amp;"*"&amp;V49)&gt;0,"△","×"))</f>
        <v>×</v>
      </c>
    </row>
    <row r="50" spans="1:31" ht="13.5">
      <c r="A50" s="1" t="s">
        <v>912</v>
      </c>
      <c r="B50" s="1">
        <v>13</v>
      </c>
      <c r="C50" s="1">
        <v>27</v>
      </c>
      <c r="D50" s="1" t="s">
        <v>821</v>
      </c>
      <c r="E50" s="1" t="s">
        <v>820</v>
      </c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R50" s="1" t="s">
        <v>1242</v>
      </c>
      <c r="S50" s="11" t="s">
        <v>823</v>
      </c>
      <c r="T50" s="3" t="s">
        <v>1233</v>
      </c>
      <c r="U50" s="3" t="s">
        <v>1243</v>
      </c>
      <c r="V50" s="3" t="s">
        <v>1053</v>
      </c>
      <c r="W50" s="3" t="s">
        <v>1244</v>
      </c>
      <c r="X50" s="11" t="s">
        <v>1245</v>
      </c>
      <c r="Y50" s="11" t="s">
        <v>1246</v>
      </c>
      <c r="Z50" s="3"/>
      <c r="AA50" s="1"/>
      <c r="AC50" s="28" t="str">
        <f t="shared" si="0"/>
        <v>PR/C.37(1988) 503</v>
      </c>
      <c r="AD50" s="28" t="str">
        <f t="shared" si="1"/>
        <v>H.J.Hausman,.1988</v>
      </c>
      <c r="AE50" s="45" t="str">
        <f>IF(COUNTIF(EXFOR!G$9:G$17,"*"&amp;AC50&amp;"*")&gt;0,"○",IF(COUNTIF(EXFOR!J$9:J$17,"*"&amp;W50&amp;"*"&amp;V50)&gt;0,"△","×"))</f>
        <v>×</v>
      </c>
    </row>
    <row r="51" spans="1:31" ht="13.5">
      <c r="A51" s="1" t="s">
        <v>912</v>
      </c>
      <c r="B51" s="1">
        <v>13</v>
      </c>
      <c r="C51" s="1">
        <v>27</v>
      </c>
      <c r="D51" s="1" t="s">
        <v>821</v>
      </c>
      <c r="E51" s="1" t="s">
        <v>820</v>
      </c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1" t="s">
        <v>1247</v>
      </c>
      <c r="S51" s="11" t="s">
        <v>839</v>
      </c>
      <c r="T51" s="3" t="s">
        <v>1248</v>
      </c>
      <c r="U51" s="3" t="s">
        <v>1249</v>
      </c>
      <c r="V51" s="3" t="s">
        <v>1250</v>
      </c>
      <c r="W51" s="3" t="s">
        <v>1251</v>
      </c>
      <c r="X51" s="11" t="s">
        <v>1252</v>
      </c>
      <c r="Y51" s="11" t="s">
        <v>1253</v>
      </c>
      <c r="Z51" s="3"/>
      <c r="AA51" s="1"/>
      <c r="AC51" s="28" t="str">
        <f t="shared" si="0"/>
        <v>NIM/A.256(1987)9</v>
      </c>
      <c r="AD51" s="28" t="str">
        <f t="shared" si="1"/>
        <v>S.Wustenbecker,.1987</v>
      </c>
      <c r="AE51" s="45" t="str">
        <f>IF(COUNTIF(EXFOR!G$9:G$17,"*"&amp;AC51&amp;"*")&gt;0,"○",IF(COUNTIF(EXFOR!J$9:J$17,"*"&amp;W51&amp;"*"&amp;V51)&gt;0,"△","×"))</f>
        <v>×</v>
      </c>
    </row>
    <row r="52" spans="1:31" ht="13.5">
      <c r="A52" s="1" t="s">
        <v>912</v>
      </c>
      <c r="B52" s="1">
        <v>13</v>
      </c>
      <c r="C52" s="1">
        <v>27</v>
      </c>
      <c r="D52" s="1" t="s">
        <v>821</v>
      </c>
      <c r="E52" s="1" t="s">
        <v>820</v>
      </c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1" t="s">
        <v>1254</v>
      </c>
      <c r="S52" s="11" t="s">
        <v>943</v>
      </c>
      <c r="T52" s="3" t="s">
        <v>1255</v>
      </c>
      <c r="U52" s="3" t="s">
        <v>1256</v>
      </c>
      <c r="V52" s="3" t="s">
        <v>1250</v>
      </c>
      <c r="W52" s="3" t="s">
        <v>1257</v>
      </c>
      <c r="X52" s="11" t="s">
        <v>1258</v>
      </c>
      <c r="Y52" s="11" t="s">
        <v>1259</v>
      </c>
      <c r="Z52" s="3"/>
      <c r="AA52" s="1"/>
      <c r="AC52" s="28" t="str">
        <f t="shared" si="0"/>
        <v>NIM/B.26(1987)165</v>
      </c>
      <c r="AD52" s="28" t="str">
        <f t="shared" si="1"/>
        <v>C.Rolfs,.1987</v>
      </c>
      <c r="AE52" s="45" t="str">
        <f>IF(COUNTIF(EXFOR!G$9:G$17,"*"&amp;AC52&amp;"*")&gt;0,"○",IF(COUNTIF(EXFOR!J$9:J$17,"*"&amp;W52&amp;"*"&amp;V52)&gt;0,"△","×"))</f>
        <v>×</v>
      </c>
    </row>
    <row r="53" spans="1:31" ht="13.5">
      <c r="A53" s="1" t="s">
        <v>912</v>
      </c>
      <c r="B53" s="1">
        <v>13</v>
      </c>
      <c r="C53" s="1">
        <v>27</v>
      </c>
      <c r="D53" s="1" t="s">
        <v>821</v>
      </c>
      <c r="E53" s="1" t="s">
        <v>820</v>
      </c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1" t="s">
        <v>1260</v>
      </c>
      <c r="S53" s="11" t="s">
        <v>943</v>
      </c>
      <c r="T53" s="3" t="s">
        <v>1261</v>
      </c>
      <c r="U53" s="3" t="s">
        <v>1262</v>
      </c>
      <c r="V53" s="3" t="s">
        <v>1250</v>
      </c>
      <c r="W53" s="3" t="s">
        <v>1263</v>
      </c>
      <c r="X53" s="11" t="s">
        <v>1264</v>
      </c>
      <c r="Y53" s="11" t="s">
        <v>1265</v>
      </c>
      <c r="Z53" s="3"/>
      <c r="AA53" s="1"/>
      <c r="AC53" s="28" t="str">
        <f t="shared" si="0"/>
        <v>NIM/B.28(1987)199</v>
      </c>
      <c r="AD53" s="28" t="str">
        <f t="shared" si="1"/>
        <v>J.Raisanen,.1987</v>
      </c>
      <c r="AE53" s="45" t="str">
        <f>IF(COUNTIF(EXFOR!G$9:G$17,"*"&amp;AC53&amp;"*")&gt;0,"○",IF(COUNTIF(EXFOR!J$9:J$17,"*"&amp;W53&amp;"*"&amp;V53)&gt;0,"△","×"))</f>
        <v>×</v>
      </c>
    </row>
    <row r="54" spans="1:31" ht="13.5">
      <c r="A54" s="1" t="s">
        <v>912</v>
      </c>
      <c r="B54" s="1">
        <v>13</v>
      </c>
      <c r="C54" s="1">
        <v>27</v>
      </c>
      <c r="D54" s="1" t="s">
        <v>821</v>
      </c>
      <c r="E54" s="1" t="s">
        <v>820</v>
      </c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1" t="s">
        <v>1266</v>
      </c>
      <c r="S54" s="11" t="s">
        <v>866</v>
      </c>
      <c r="T54" s="3" t="s">
        <v>1267</v>
      </c>
      <c r="U54" s="3" t="s">
        <v>1268</v>
      </c>
      <c r="V54" s="3" t="s">
        <v>1250</v>
      </c>
      <c r="W54" s="3" t="s">
        <v>1269</v>
      </c>
      <c r="X54" s="11" t="s">
        <v>1270</v>
      </c>
      <c r="Y54" s="11" t="s">
        <v>1271</v>
      </c>
      <c r="Z54" s="3"/>
      <c r="AA54" s="1"/>
      <c r="AC54" s="28" t="str">
        <f t="shared" si="0"/>
        <v>BAP.32(1987)No.4, 1121, KF7</v>
      </c>
      <c r="AD54" s="28" t="str">
        <f t="shared" si="1"/>
        <v>C.E.Moss,.1987</v>
      </c>
      <c r="AE54" s="45" t="str">
        <f>IF(COUNTIF(EXFOR!G$9:G$17,"*"&amp;AC54&amp;"*")&gt;0,"○",IF(COUNTIF(EXFOR!J$9:J$17,"*"&amp;W54&amp;"*"&amp;V54)&gt;0,"△","×"))</f>
        <v>×</v>
      </c>
    </row>
    <row r="55" spans="1:31" ht="15">
      <c r="A55" s="1" t="s">
        <v>912</v>
      </c>
      <c r="B55" s="1">
        <v>13</v>
      </c>
      <c r="C55" s="1">
        <v>27</v>
      </c>
      <c r="D55" s="1" t="s">
        <v>821</v>
      </c>
      <c r="E55" s="1" t="s">
        <v>820</v>
      </c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1" t="s">
        <v>1272</v>
      </c>
      <c r="S55" s="11" t="s">
        <v>873</v>
      </c>
      <c r="T55" s="3" t="s">
        <v>1273</v>
      </c>
      <c r="U55" s="3" t="s">
        <v>1274</v>
      </c>
      <c r="V55" s="3" t="s">
        <v>1250</v>
      </c>
      <c r="W55" s="3" t="s">
        <v>1275</v>
      </c>
      <c r="X55" s="11" t="s">
        <v>1276</v>
      </c>
      <c r="Y55" s="11" t="s">
        <v>1277</v>
      </c>
      <c r="Z55" s="3"/>
      <c r="AA55" s="1"/>
      <c r="AC55" s="28" t="str">
        <f t="shared" si="0"/>
        <v>NC/A.97(1987)211</v>
      </c>
      <c r="AD55" s="28" t="str">
        <f t="shared" si="1"/>
        <v>N.I.Molla,.1987</v>
      </c>
      <c r="AE55" s="45" t="str">
        <f>IF(COUNTIF(EXFOR!G$9:G$17,"*"&amp;AC55&amp;"*")&gt;0,"○",IF(COUNTIF(EXFOR!J$9:J$17,"*"&amp;W55&amp;"*"&amp;V55)&gt;0,"△","×"))</f>
        <v>×</v>
      </c>
    </row>
    <row r="56" spans="1:31" ht="13.5">
      <c r="A56" s="1" t="s">
        <v>912</v>
      </c>
      <c r="B56" s="1">
        <v>13</v>
      </c>
      <c r="C56" s="1">
        <v>27</v>
      </c>
      <c r="D56" s="1" t="s">
        <v>821</v>
      </c>
      <c r="E56" s="1" t="s">
        <v>820</v>
      </c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1" t="s">
        <v>1278</v>
      </c>
      <c r="S56" s="11" t="s">
        <v>943</v>
      </c>
      <c r="T56" s="3" t="s">
        <v>1279</v>
      </c>
      <c r="U56" s="3" t="s">
        <v>1280</v>
      </c>
      <c r="V56" s="3" t="s">
        <v>1250</v>
      </c>
      <c r="W56" s="3" t="s">
        <v>1281</v>
      </c>
      <c r="X56" s="11" t="s">
        <v>1282</v>
      </c>
      <c r="Y56" s="11" t="s">
        <v>1283</v>
      </c>
      <c r="Z56" s="3"/>
      <c r="AA56" s="1"/>
      <c r="AC56" s="28" t="str">
        <f t="shared" si="0"/>
        <v>NIM/B.27(1987)462</v>
      </c>
      <c r="AD56" s="28" t="str">
        <f t="shared" si="1"/>
        <v>C.E.Laird,.1987</v>
      </c>
      <c r="AE56" s="45" t="str">
        <f>IF(COUNTIF(EXFOR!G$9:G$17,"*"&amp;AC56&amp;"*")&gt;0,"○",IF(COUNTIF(EXFOR!J$9:J$17,"*"&amp;W56&amp;"*"&amp;V56)&gt;0,"△","×"))</f>
        <v>×</v>
      </c>
    </row>
    <row r="57" spans="1:31" ht="13.5">
      <c r="A57" s="1" t="s">
        <v>912</v>
      </c>
      <c r="B57" s="1">
        <v>13</v>
      </c>
      <c r="C57" s="1">
        <v>27</v>
      </c>
      <c r="D57" s="1" t="s">
        <v>821</v>
      </c>
      <c r="E57" s="1" t="s">
        <v>820</v>
      </c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1" t="s">
        <v>1284</v>
      </c>
      <c r="S57" s="11" t="s">
        <v>1285</v>
      </c>
      <c r="T57" s="3" t="s">
        <v>1286</v>
      </c>
      <c r="U57" s="3" t="s">
        <v>1287</v>
      </c>
      <c r="V57" s="3" t="s">
        <v>1250</v>
      </c>
      <c r="W57" s="3" t="s">
        <v>1288</v>
      </c>
      <c r="X57" s="11" t="s">
        <v>1288</v>
      </c>
      <c r="Y57" s="11" t="s">
        <v>1289</v>
      </c>
      <c r="Z57" s="3"/>
      <c r="AA57" s="1"/>
      <c r="AC57" s="28" t="str">
        <f t="shared" si="0"/>
        <v>DA/B.47(1987) 2974</v>
      </c>
      <c r="AD57" s="28" t="str">
        <f t="shared" si="1"/>
        <v>W.Kim.1987</v>
      </c>
      <c r="AE57" s="45" t="str">
        <f>IF(COUNTIF(EXFOR!G$9:G$17,"*"&amp;AC57&amp;"*")&gt;0,"○",IF(COUNTIF(EXFOR!J$9:J$17,"*"&amp;W57&amp;"*"&amp;V57)&gt;0,"△","×"))</f>
        <v>×</v>
      </c>
    </row>
    <row r="58" spans="1:31" ht="13.5">
      <c r="A58" s="1" t="s">
        <v>912</v>
      </c>
      <c r="B58" s="1">
        <v>13</v>
      </c>
      <c r="C58" s="1">
        <v>27</v>
      </c>
      <c r="D58" s="1" t="s">
        <v>821</v>
      </c>
      <c r="E58" s="1" t="s">
        <v>820</v>
      </c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1" t="s">
        <v>1290</v>
      </c>
      <c r="S58" s="11" t="s">
        <v>839</v>
      </c>
      <c r="T58" s="3" t="s">
        <v>1291</v>
      </c>
      <c r="U58" s="3" t="s">
        <v>1292</v>
      </c>
      <c r="V58" s="3" t="s">
        <v>1293</v>
      </c>
      <c r="W58" s="3" t="s">
        <v>1257</v>
      </c>
      <c r="X58" s="11" t="s">
        <v>1258</v>
      </c>
      <c r="Y58" s="11" t="s">
        <v>1259</v>
      </c>
      <c r="Z58" s="3"/>
      <c r="AA58" s="1"/>
      <c r="AC58" s="28" t="str">
        <f t="shared" si="0"/>
        <v>NIM/A.247(1986)507 </v>
      </c>
      <c r="AD58" s="28" t="str">
        <f t="shared" si="1"/>
        <v>C.Rolfs,.1986</v>
      </c>
      <c r="AE58" s="45" t="str">
        <f>IF(COUNTIF(EXFOR!G$9:G$17,"*"&amp;AC58&amp;"*")&gt;0,"○",IF(COUNTIF(EXFOR!J$9:J$17,"*"&amp;W58&amp;"*"&amp;V58)&gt;0,"△","×"))</f>
        <v>×</v>
      </c>
    </row>
    <row r="59" spans="1:31" ht="14.25">
      <c r="A59" s="1" t="s">
        <v>912</v>
      </c>
      <c r="B59" s="1">
        <v>13</v>
      </c>
      <c r="C59" s="1">
        <v>27</v>
      </c>
      <c r="D59" s="1" t="s">
        <v>821</v>
      </c>
      <c r="E59" s="1" t="s">
        <v>820</v>
      </c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R59" s="1" t="s">
        <v>1294</v>
      </c>
      <c r="S59" s="11" t="s">
        <v>823</v>
      </c>
      <c r="T59" s="3" t="s">
        <v>1295</v>
      </c>
      <c r="U59" s="3" t="s">
        <v>1296</v>
      </c>
      <c r="V59" s="3" t="s">
        <v>1293</v>
      </c>
      <c r="W59" s="3" t="s">
        <v>1297</v>
      </c>
      <c r="X59" s="11" t="s">
        <v>1298</v>
      </c>
      <c r="Y59" s="11" t="s">
        <v>1299</v>
      </c>
      <c r="Z59" s="3"/>
      <c r="AA59" s="1"/>
      <c r="AC59" s="28" t="str">
        <f t="shared" si="0"/>
        <v>PR/C.34(1986)2319</v>
      </c>
      <c r="AD59" s="28" t="str">
        <f t="shared" si="1"/>
        <v>C.Pruneau,.1986</v>
      </c>
      <c r="AE59" s="45" t="str">
        <f>IF(COUNTIF(EXFOR!G$9:G$17,"*"&amp;AC59&amp;"*")&gt;0,"○",IF(COUNTIF(EXFOR!J$9:J$17,"*"&amp;W59&amp;"*"&amp;V59)&gt;0,"△","×"))</f>
        <v>○</v>
      </c>
    </row>
    <row r="60" spans="1:31" ht="14.25">
      <c r="A60" s="1" t="s">
        <v>912</v>
      </c>
      <c r="B60" s="1">
        <v>13</v>
      </c>
      <c r="C60" s="1">
        <v>27</v>
      </c>
      <c r="D60" s="1" t="s">
        <v>821</v>
      </c>
      <c r="E60" s="1" t="s">
        <v>820</v>
      </c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1" t="s">
        <v>1300</v>
      </c>
      <c r="S60" s="11" t="s">
        <v>1301</v>
      </c>
      <c r="T60" s="3" t="s">
        <v>1302</v>
      </c>
      <c r="U60" s="3" t="s">
        <v>1303</v>
      </c>
      <c r="V60" s="3" t="s">
        <v>1293</v>
      </c>
      <c r="W60" s="3" t="s">
        <v>1304</v>
      </c>
      <c r="X60" s="11" t="s">
        <v>1305</v>
      </c>
      <c r="Y60" s="11" t="s">
        <v>1306</v>
      </c>
      <c r="Z60" s="3"/>
      <c r="AA60" s="1"/>
      <c r="AC60" s="28" t="str">
        <f t="shared" si="0"/>
        <v>CNP.8(1986)113</v>
      </c>
      <c r="AD60" s="28" t="str">
        <f t="shared" si="1"/>
        <v>Li Shenggang.1986</v>
      </c>
      <c r="AE60" s="45" t="str">
        <f>IF(COUNTIF(EXFOR!G$9:G$17,"*"&amp;AC60&amp;"*")&gt;0,"○",IF(COUNTIF(EXFOR!J$9:J$17,"*"&amp;W60&amp;"*"&amp;V60)&gt;0,"△","×"))</f>
        <v>×</v>
      </c>
    </row>
    <row r="61" spans="1:31" ht="14.25">
      <c r="A61" s="1" t="s">
        <v>912</v>
      </c>
      <c r="B61" s="1">
        <v>13</v>
      </c>
      <c r="C61" s="1">
        <v>27</v>
      </c>
      <c r="D61" s="1" t="s">
        <v>821</v>
      </c>
      <c r="E61" s="1" t="s">
        <v>820</v>
      </c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1" t="s">
        <v>1307</v>
      </c>
      <c r="S61" s="11" t="s">
        <v>1301</v>
      </c>
      <c r="T61" s="3" t="s">
        <v>1302</v>
      </c>
      <c r="U61" s="3" t="s">
        <v>1308</v>
      </c>
      <c r="V61" s="3" t="s">
        <v>1293</v>
      </c>
      <c r="W61" s="3" t="s">
        <v>1309</v>
      </c>
      <c r="X61" s="11" t="s">
        <v>1310</v>
      </c>
      <c r="Y61" s="11" t="s">
        <v>1311</v>
      </c>
      <c r="Z61" s="3"/>
      <c r="AA61" s="1"/>
      <c r="AC61" s="28" t="str">
        <f t="shared" si="0"/>
        <v>CNP.8(1986)241 </v>
      </c>
      <c r="AD61" s="28" t="str">
        <f t="shared" si="1"/>
        <v>Hu Yude.1986</v>
      </c>
      <c r="AE61" s="45" t="str">
        <f>IF(COUNTIF(EXFOR!G$9:G$17,"*"&amp;AC61&amp;"*")&gt;0,"○",IF(COUNTIF(EXFOR!J$9:J$17,"*"&amp;W61&amp;"*"&amp;V61)&gt;0,"△","×"))</f>
        <v>×</v>
      </c>
    </row>
    <row r="62" spans="1:31" ht="14.25">
      <c r="A62" s="1" t="s">
        <v>912</v>
      </c>
      <c r="B62" s="1">
        <v>13</v>
      </c>
      <c r="C62" s="1">
        <v>27</v>
      </c>
      <c r="D62" s="1" t="s">
        <v>821</v>
      </c>
      <c r="E62" s="1" t="s">
        <v>820</v>
      </c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1" t="s">
        <v>1312</v>
      </c>
      <c r="S62" s="11" t="s">
        <v>989</v>
      </c>
      <c r="T62" s="3" t="s">
        <v>1313</v>
      </c>
      <c r="U62" s="3" t="s">
        <v>1314</v>
      </c>
      <c r="V62" s="3" t="s">
        <v>1293</v>
      </c>
      <c r="W62" s="3" t="s">
        <v>1315</v>
      </c>
      <c r="X62" s="11" t="s">
        <v>1316</v>
      </c>
      <c r="Y62" s="11" t="s">
        <v>1317</v>
      </c>
      <c r="Z62" s="3"/>
      <c r="AA62" s="1"/>
      <c r="AC62" s="28" t="str">
        <f t="shared" si="0"/>
        <v>ZP/A.324(1986)173</v>
      </c>
      <c r="AD62" s="28" t="str">
        <f t="shared" si="1"/>
        <v>F.Glatz,.1986</v>
      </c>
      <c r="AE62" s="45" t="str">
        <f>IF(COUNTIF(EXFOR!G$9:G$17,"*"&amp;AC62&amp;"*")&gt;0,"○",IF(COUNTIF(EXFOR!J$9:J$17,"*"&amp;W62&amp;"*"&amp;V62)&gt;0,"△","×"))</f>
        <v>×</v>
      </c>
    </row>
    <row r="63" spans="1:31" ht="13.5">
      <c r="A63" s="1" t="s">
        <v>912</v>
      </c>
      <c r="B63" s="1">
        <v>13</v>
      </c>
      <c r="C63" s="1">
        <v>27</v>
      </c>
      <c r="D63" s="1" t="s">
        <v>821</v>
      </c>
      <c r="E63" s="1" t="s">
        <v>820</v>
      </c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1" t="s">
        <v>1318</v>
      </c>
      <c r="S63" s="11" t="s">
        <v>943</v>
      </c>
      <c r="T63" s="3" t="s">
        <v>1249</v>
      </c>
      <c r="U63" s="3" t="s">
        <v>1319</v>
      </c>
      <c r="V63" s="3" t="s">
        <v>1320</v>
      </c>
      <c r="W63" s="3" t="s">
        <v>1321</v>
      </c>
      <c r="X63" s="11" t="s">
        <v>1322</v>
      </c>
      <c r="Y63" s="11" t="s">
        <v>1323</v>
      </c>
      <c r="Z63" s="3"/>
      <c r="AA63" s="1"/>
      <c r="AC63" s="28" t="str">
        <f t="shared" si="0"/>
        <v>NIM/B.9(1985)234</v>
      </c>
      <c r="AD63" s="28" t="str">
        <f t="shared" si="1"/>
        <v>M.Uhrmacher,.1985</v>
      </c>
      <c r="AE63" s="45" t="str">
        <f>IF(COUNTIF(EXFOR!G$9:G$17,"*"&amp;AC63&amp;"*")&gt;0,"○",IF(COUNTIF(EXFOR!J$9:J$17,"*"&amp;W63&amp;"*"&amp;V63)&gt;0,"△","×"))</f>
        <v>×</v>
      </c>
    </row>
    <row r="64" spans="1:31" ht="15">
      <c r="A64" s="1" t="s">
        <v>912</v>
      </c>
      <c r="B64" s="1">
        <v>13</v>
      </c>
      <c r="C64" s="1">
        <v>27</v>
      </c>
      <c r="D64" s="1" t="s">
        <v>821</v>
      </c>
      <c r="E64" s="1" t="s">
        <v>820</v>
      </c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1" t="s">
        <v>1324</v>
      </c>
      <c r="S64" s="11" t="s">
        <v>1325</v>
      </c>
      <c r="T64" s="3" t="s">
        <v>1326</v>
      </c>
      <c r="U64" s="3" t="s">
        <v>1327</v>
      </c>
      <c r="V64" s="3" t="s">
        <v>1328</v>
      </c>
      <c r="W64" s="3" t="s">
        <v>1239</v>
      </c>
      <c r="X64" s="11" t="s">
        <v>1329</v>
      </c>
      <c r="Y64" s="11" t="s">
        <v>1330</v>
      </c>
      <c r="Z64" s="3"/>
      <c r="AA64" s="1"/>
      <c r="AC64" s="28" t="str">
        <f t="shared" si="0"/>
        <v> BAP.30((1985)No.4, 725, CE6</v>
      </c>
      <c r="AD64" s="28" t="str">
        <f t="shared" si="1"/>
        <v>G.Hardie,.(1985</v>
      </c>
      <c r="AE64" s="45" t="str">
        <f>IF(COUNTIF(EXFOR!G$9:G$17,"*"&amp;AC64&amp;"*")&gt;0,"○",IF(COUNTIF(EXFOR!J$9:J$17,"*"&amp;W64&amp;"*"&amp;V64)&gt;0,"△","×"))</f>
        <v>×</v>
      </c>
    </row>
    <row r="65" spans="1:31" ht="15">
      <c r="A65" s="1" t="s">
        <v>912</v>
      </c>
      <c r="B65" s="1">
        <v>13</v>
      </c>
      <c r="C65" s="1">
        <v>27</v>
      </c>
      <c r="D65" s="1" t="s">
        <v>821</v>
      </c>
      <c r="E65" s="1" t="s">
        <v>820</v>
      </c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1" t="s">
        <v>1331</v>
      </c>
      <c r="S65" s="11" t="s">
        <v>1301</v>
      </c>
      <c r="T65" s="3" t="s">
        <v>1332</v>
      </c>
      <c r="U65" s="3" t="s">
        <v>1333</v>
      </c>
      <c r="V65" s="3" t="s">
        <v>1320</v>
      </c>
      <c r="W65" s="3" t="s">
        <v>1334</v>
      </c>
      <c r="X65" s="11" t="s">
        <v>1335</v>
      </c>
      <c r="Y65" s="21" t="s">
        <v>1336</v>
      </c>
      <c r="Z65" s="3"/>
      <c r="AA65" s="1"/>
      <c r="AC65" s="28" t="str">
        <f t="shared" si="0"/>
        <v>CNP. 7(1985) 117</v>
      </c>
      <c r="AD65" s="28" t="str">
        <f t="shared" si="1"/>
        <v>Guo Zhendi.1985</v>
      </c>
      <c r="AE65" s="45" t="str">
        <f>IF(COUNTIF(EXFOR!G$9:G$17,"*"&amp;AC65&amp;"*")&gt;0,"○",IF(COUNTIF(EXFOR!J$9:J$17,"*"&amp;W65&amp;"*"&amp;V65)&gt;0,"△","×"))</f>
        <v>×</v>
      </c>
    </row>
    <row r="66" spans="1:31" ht="13.5">
      <c r="A66" s="1" t="s">
        <v>912</v>
      </c>
      <c r="B66" s="1">
        <v>13</v>
      </c>
      <c r="C66" s="1">
        <v>27</v>
      </c>
      <c r="D66" s="1" t="s">
        <v>821</v>
      </c>
      <c r="E66" s="1" t="s">
        <v>820</v>
      </c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1" t="s">
        <v>1337</v>
      </c>
      <c r="S66" s="11" t="s">
        <v>1338</v>
      </c>
      <c r="T66" s="3" t="s">
        <v>1339</v>
      </c>
      <c r="U66" s="3" t="s">
        <v>1340</v>
      </c>
      <c r="V66" s="3" t="s">
        <v>904</v>
      </c>
      <c r="W66" s="3" t="s">
        <v>1341</v>
      </c>
      <c r="X66" s="11" t="s">
        <v>1341</v>
      </c>
      <c r="Y66" s="11" t="s">
        <v>1342</v>
      </c>
      <c r="Z66" s="3"/>
      <c r="AA66" s="1"/>
      <c r="AC66" s="28" t="str">
        <f t="shared" si="0"/>
        <v>JP(Paris), Colloq.C-4, 337 (1984).4(1984) 337</v>
      </c>
      <c r="AD66" s="28" t="str">
        <f t="shared" si="1"/>
        <v>K.A.Snover.1984</v>
      </c>
      <c r="AE66" s="45" t="str">
        <f>IF(COUNTIF(EXFOR!G$9:G$17,"*"&amp;AC66&amp;"*")&gt;0,"○",IF(COUNTIF(EXFOR!J$9:J$17,"*"&amp;W66&amp;"*"&amp;V66)&gt;0,"△","×"))</f>
        <v>×</v>
      </c>
    </row>
    <row r="67" spans="1:31" ht="13.5">
      <c r="A67" s="1" t="s">
        <v>912</v>
      </c>
      <c r="B67" s="1">
        <v>13</v>
      </c>
      <c r="C67" s="1">
        <v>27</v>
      </c>
      <c r="D67" s="1" t="s">
        <v>821</v>
      </c>
      <c r="E67" s="1" t="s">
        <v>820</v>
      </c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1" t="s">
        <v>1343</v>
      </c>
      <c r="S67" s="11" t="s">
        <v>866</v>
      </c>
      <c r="T67" s="3" t="s">
        <v>1344</v>
      </c>
      <c r="U67" s="3" t="s">
        <v>1345</v>
      </c>
      <c r="V67" s="3" t="s">
        <v>904</v>
      </c>
      <c r="W67" s="3" t="s">
        <v>1346</v>
      </c>
      <c r="X67" s="11" t="s">
        <v>1347</v>
      </c>
      <c r="Y67" s="11" t="s">
        <v>1348</v>
      </c>
      <c r="Z67" s="3"/>
      <c r="AA67" s="1"/>
      <c r="AC67" s="28" t="str">
        <f t="shared" si="0"/>
        <v>BAP. 29(1984)No.7, 1050, DD2</v>
      </c>
      <c r="AD67" s="28" t="str">
        <f t="shared" si="1"/>
        <v>S.M.Jensen,.1984</v>
      </c>
      <c r="AE67" s="45" t="str">
        <f>IF(COUNTIF(EXFOR!G$9:G$17,"*"&amp;AC67&amp;"*")&gt;0,"○",IF(COUNTIF(EXFOR!J$9:J$17,"*"&amp;W67&amp;"*"&amp;V67)&gt;0,"△","×"))</f>
        <v>×</v>
      </c>
    </row>
    <row r="68" spans="1:31" ht="15">
      <c r="A68" s="1" t="s">
        <v>912</v>
      </c>
      <c r="B68" s="1">
        <v>13</v>
      </c>
      <c r="C68" s="1">
        <v>27</v>
      </c>
      <c r="D68" s="1" t="s">
        <v>821</v>
      </c>
      <c r="E68" s="1" t="s">
        <v>820</v>
      </c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1" t="s">
        <v>1349</v>
      </c>
      <c r="S68" s="11" t="s">
        <v>823</v>
      </c>
      <c r="T68" s="3" t="s">
        <v>1279</v>
      </c>
      <c r="U68" s="3" t="s">
        <v>1350</v>
      </c>
      <c r="V68" s="3" t="s">
        <v>1351</v>
      </c>
      <c r="W68" s="3" t="s">
        <v>1352</v>
      </c>
      <c r="X68" s="11" t="s">
        <v>1353</v>
      </c>
      <c r="Y68" s="22" t="s">
        <v>1354</v>
      </c>
      <c r="Z68" s="3"/>
      <c r="AA68" s="1"/>
      <c r="AC68" s="28" t="str">
        <f aca="true" t="shared" si="2" ref="AC68:AC131">S68&amp;"."&amp;IF(IF(T68="","",T68)&amp;IF(V68="",",","("&amp;V68&amp;")")&amp;IF(U68="","",U68)=",","",IF(T68="","",T68)&amp;IF(V68="",",","("&amp;V68&amp;")")&amp;IF(U68="","",U68))</f>
        <v>PR/C.27(1983)493</v>
      </c>
      <c r="AD68" s="28" t="str">
        <f aca="true" t="shared" si="3" ref="AD68:AD131">W68&amp;"."&amp;V68</f>
        <v>K.A.Snover,.1983</v>
      </c>
      <c r="AE68" s="45" t="str">
        <f>IF(COUNTIF(EXFOR!G$9:G$17,"*"&amp;AC68&amp;"*")&gt;0,"○",IF(COUNTIF(EXFOR!J$9:J$17,"*"&amp;W68&amp;"*"&amp;V68)&gt;0,"△","×"))</f>
        <v>×</v>
      </c>
    </row>
    <row r="69" spans="1:31" ht="13.5">
      <c r="A69" s="1" t="s">
        <v>912</v>
      </c>
      <c r="B69" s="1">
        <v>13</v>
      </c>
      <c r="C69" s="1">
        <v>27</v>
      </c>
      <c r="D69" s="1" t="s">
        <v>821</v>
      </c>
      <c r="E69" s="1" t="s">
        <v>820</v>
      </c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1" t="s">
        <v>1355</v>
      </c>
      <c r="S69" s="11" t="s">
        <v>1356</v>
      </c>
      <c r="T69" s="3" t="s">
        <v>1357</v>
      </c>
      <c r="U69" s="3" t="s">
        <v>1358</v>
      </c>
      <c r="V69" s="3" t="s">
        <v>1351</v>
      </c>
      <c r="W69" s="3" t="s">
        <v>1359</v>
      </c>
      <c r="X69" s="11" t="s">
        <v>1360</v>
      </c>
      <c r="Y69" s="11" t="s">
        <v>1361</v>
      </c>
      <c r="Z69" s="3"/>
      <c r="AA69" s="1"/>
      <c r="AC69" s="28" t="str">
        <f t="shared" si="2"/>
        <v>NIM.218(1983)154</v>
      </c>
      <c r="AD69" s="28" t="str">
        <f t="shared" si="3"/>
        <v>D.M.Scott,.1983</v>
      </c>
      <c r="AE69" s="45" t="str">
        <f>IF(COUNTIF(EXFOR!G$9:G$17,"*"&amp;AC69&amp;"*")&gt;0,"○",IF(COUNTIF(EXFOR!J$9:J$17,"*"&amp;W69&amp;"*"&amp;V69)&gt;0,"△","×"))</f>
        <v>×</v>
      </c>
    </row>
    <row r="70" spans="1:31" ht="13.5">
      <c r="A70" s="1" t="s">
        <v>912</v>
      </c>
      <c r="B70" s="1">
        <v>13</v>
      </c>
      <c r="C70" s="1">
        <v>27</v>
      </c>
      <c r="D70" s="1" t="s">
        <v>821</v>
      </c>
      <c r="E70" s="1" t="s">
        <v>820</v>
      </c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1" t="s">
        <v>1362</v>
      </c>
      <c r="S70" s="11" t="s">
        <v>1363</v>
      </c>
      <c r="T70" s="3" t="s">
        <v>1364</v>
      </c>
      <c r="U70" s="3" t="s">
        <v>1365</v>
      </c>
      <c r="V70" s="3" t="s">
        <v>1351</v>
      </c>
      <c r="W70" s="3" t="s">
        <v>1366</v>
      </c>
      <c r="X70" s="11" t="s">
        <v>1366</v>
      </c>
      <c r="Y70" s="11" t="s">
        <v>1367</v>
      </c>
      <c r="Z70" s="3"/>
      <c r="AA70" s="1"/>
      <c r="AC70" s="28" t="str">
        <f t="shared" si="2"/>
        <v>AUJ.36(1983)583</v>
      </c>
      <c r="AD70" s="28" t="str">
        <f t="shared" si="3"/>
        <v>D.G.Sargood.1983</v>
      </c>
      <c r="AE70" s="45" t="str">
        <f>IF(COUNTIF(EXFOR!G$9:G$17,"*"&amp;AC70&amp;"*")&gt;0,"○",IF(COUNTIF(EXFOR!J$9:J$17,"*"&amp;W70&amp;"*"&amp;V70)&gt;0,"△","×"))</f>
        <v>×</v>
      </c>
    </row>
    <row r="71" spans="1:31" ht="14.25">
      <c r="A71" s="1" t="s">
        <v>912</v>
      </c>
      <c r="B71" s="1">
        <v>13</v>
      </c>
      <c r="C71" s="1">
        <v>27</v>
      </c>
      <c r="D71" s="1" t="s">
        <v>821</v>
      </c>
      <c r="E71" s="1" t="s">
        <v>820</v>
      </c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1" t="s">
        <v>1368</v>
      </c>
      <c r="S71" s="11" t="s">
        <v>1369</v>
      </c>
      <c r="T71" s="3"/>
      <c r="U71" s="3"/>
      <c r="V71" s="3" t="s">
        <v>1351</v>
      </c>
      <c r="W71" s="3" t="s">
        <v>1275</v>
      </c>
      <c r="X71" s="11" t="s">
        <v>1370</v>
      </c>
      <c r="Y71" s="11" t="s">
        <v>1371</v>
      </c>
      <c r="Z71" s="3"/>
      <c r="AA71" s="1"/>
      <c r="AC71" s="28" t="str">
        <f t="shared" si="2"/>
        <v>INDC(BAN)-002/G, p.5 (1983).(1983)</v>
      </c>
      <c r="AD71" s="28" t="str">
        <f t="shared" si="3"/>
        <v>N.I.Molla,.1983</v>
      </c>
      <c r="AE71" s="45" t="str">
        <f>IF(COUNTIF(EXFOR!G$9:G$17,"*"&amp;AC71&amp;"*")&gt;0,"○",IF(COUNTIF(EXFOR!J$9:J$17,"*"&amp;W71&amp;"*"&amp;V71)&gt;0,"△","×"))</f>
        <v>×</v>
      </c>
    </row>
    <row r="72" spans="1:31" ht="14.25">
      <c r="A72" s="1" t="s">
        <v>912</v>
      </c>
      <c r="B72" s="1">
        <v>13</v>
      </c>
      <c r="C72" s="1">
        <v>27</v>
      </c>
      <c r="D72" s="1" t="s">
        <v>821</v>
      </c>
      <c r="E72" s="1" t="s">
        <v>820</v>
      </c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1" t="s">
        <v>1372</v>
      </c>
      <c r="S72" s="11" t="s">
        <v>1373</v>
      </c>
      <c r="T72" s="3" t="s">
        <v>1374</v>
      </c>
      <c r="U72" s="3" t="s">
        <v>1375</v>
      </c>
      <c r="V72" s="3" t="s">
        <v>1351</v>
      </c>
      <c r="W72" s="3" t="s">
        <v>1376</v>
      </c>
      <c r="X72" s="11" t="s">
        <v>1377</v>
      </c>
      <c r="Y72" s="11" t="s">
        <v>1378</v>
      </c>
      <c r="Z72" s="3"/>
      <c r="AA72" s="1"/>
      <c r="AC72" s="28" t="str">
        <f t="shared" si="2"/>
        <v>IPA.21(1983) 546</v>
      </c>
      <c r="AD72" s="28" t="str">
        <f t="shared" si="3"/>
        <v>V.K.Mittal,.1983</v>
      </c>
      <c r="AE72" s="45" t="str">
        <f>IF(COUNTIF(EXFOR!G$9:G$17,"*"&amp;AC72&amp;"*")&gt;0,"○",IF(COUNTIF(EXFOR!J$9:J$17,"*"&amp;W72&amp;"*"&amp;V72)&gt;0,"△","×"))</f>
        <v>×</v>
      </c>
    </row>
    <row r="73" spans="1:31" ht="15">
      <c r="A73" s="1" t="s">
        <v>912</v>
      </c>
      <c r="B73" s="1">
        <v>13</v>
      </c>
      <c r="C73" s="1">
        <v>27</v>
      </c>
      <c r="D73" s="1" t="s">
        <v>821</v>
      </c>
      <c r="E73" s="1" t="s">
        <v>820</v>
      </c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1" t="s">
        <v>1379</v>
      </c>
      <c r="S73" s="11" t="s">
        <v>1380</v>
      </c>
      <c r="T73" s="3" t="s">
        <v>1381</v>
      </c>
      <c r="U73" s="3" t="s">
        <v>1382</v>
      </c>
      <c r="V73" s="3" t="s">
        <v>1351</v>
      </c>
      <c r="W73" s="3" t="s">
        <v>1383</v>
      </c>
      <c r="X73" s="11" t="s">
        <v>1384</v>
      </c>
      <c r="Y73" s="11" t="s">
        <v>1385</v>
      </c>
      <c r="Z73" s="3"/>
      <c r="AA73" s="1"/>
      <c r="AC73" s="28" t="str">
        <f t="shared" si="2"/>
        <v> ZP/A.312(1983)89</v>
      </c>
      <c r="AD73" s="28" t="str">
        <f t="shared" si="3"/>
        <v>M.Kicinska-Habior.1983</v>
      </c>
      <c r="AE73" s="45" t="str">
        <f>IF(COUNTIF(EXFOR!G$9:G$17,"*"&amp;AC73&amp;"*")&gt;0,"○",IF(COUNTIF(EXFOR!J$9:J$17,"*"&amp;W73&amp;"*"&amp;V73)&gt;0,"△","×"))</f>
        <v>×</v>
      </c>
    </row>
    <row r="74" spans="1:31" ht="15">
      <c r="A74" s="1" t="s">
        <v>912</v>
      </c>
      <c r="B74" s="1">
        <v>13</v>
      </c>
      <c r="C74" s="1">
        <v>27</v>
      </c>
      <c r="D74" s="1" t="s">
        <v>821</v>
      </c>
      <c r="E74" s="1" t="s">
        <v>820</v>
      </c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1" t="s">
        <v>1379</v>
      </c>
      <c r="S74" s="11" t="s">
        <v>1386</v>
      </c>
      <c r="T74" s="3" t="s">
        <v>1387</v>
      </c>
      <c r="U74" s="3" t="s">
        <v>1388</v>
      </c>
      <c r="V74" s="3" t="s">
        <v>904</v>
      </c>
      <c r="W74" s="3" t="s">
        <v>1383</v>
      </c>
      <c r="X74" s="11" t="s">
        <v>1384</v>
      </c>
      <c r="Y74" s="11" t="s">
        <v>1385</v>
      </c>
      <c r="Z74" s="3"/>
      <c r="AA74" s="1"/>
      <c r="AC74" s="28" t="str">
        <f t="shared" si="2"/>
        <v>Erratum ZP/A.318(1984)120</v>
      </c>
      <c r="AD74" s="28" t="str">
        <f t="shared" si="3"/>
        <v>M.Kicinska-Habior.1984</v>
      </c>
      <c r="AE74" s="45" t="str">
        <f>IF(COUNTIF(EXFOR!G$9:G$17,"*"&amp;AC74&amp;"*")&gt;0,"○",IF(COUNTIF(EXFOR!J$9:J$17,"*"&amp;W74&amp;"*"&amp;V74)&gt;0,"△","×"))</f>
        <v>×</v>
      </c>
    </row>
    <row r="75" spans="1:31" ht="13.5">
      <c r="A75" s="1" t="s">
        <v>912</v>
      </c>
      <c r="B75" s="1">
        <v>13</v>
      </c>
      <c r="C75" s="1">
        <v>27</v>
      </c>
      <c r="D75" s="1" t="s">
        <v>821</v>
      </c>
      <c r="E75" s="1" t="s">
        <v>820</v>
      </c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1" t="s">
        <v>1389</v>
      </c>
      <c r="S75" s="11" t="s">
        <v>1390</v>
      </c>
      <c r="T75" s="3" t="s">
        <v>1007</v>
      </c>
      <c r="U75" s="3" t="s">
        <v>1391</v>
      </c>
      <c r="V75" s="3" t="s">
        <v>1351</v>
      </c>
      <c r="W75" s="3" t="s">
        <v>1392</v>
      </c>
      <c r="X75" s="11" t="s">
        <v>1393</v>
      </c>
      <c r="Y75" s="11" t="s">
        <v>1394</v>
      </c>
      <c r="Z75" s="3"/>
      <c r="AA75" s="1"/>
      <c r="AC75" s="28" t="str">
        <f t="shared" si="2"/>
        <v>PRL.50(1983)1191</v>
      </c>
      <c r="AD75" s="28" t="str">
        <f t="shared" si="3"/>
        <v>D.H.Dowell,.1983</v>
      </c>
      <c r="AE75" s="45" t="str">
        <f>IF(COUNTIF(EXFOR!G$9:G$17,"*"&amp;AC75&amp;"*")&gt;0,"○",IF(COUNTIF(EXFOR!J$9:J$17,"*"&amp;W75&amp;"*"&amp;V75)&gt;0,"△","×"))</f>
        <v>×</v>
      </c>
    </row>
    <row r="76" spans="1:31" ht="15">
      <c r="A76" s="1" t="s">
        <v>912</v>
      </c>
      <c r="B76" s="1">
        <v>13</v>
      </c>
      <c r="C76" s="1">
        <v>27</v>
      </c>
      <c r="D76" s="1" t="s">
        <v>821</v>
      </c>
      <c r="E76" s="1" t="s">
        <v>820</v>
      </c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1" t="s">
        <v>1395</v>
      </c>
      <c r="S76" s="11" t="s">
        <v>1396</v>
      </c>
      <c r="T76" s="3"/>
      <c r="U76" s="3" t="s">
        <v>1397</v>
      </c>
      <c r="V76" s="3" t="s">
        <v>1398</v>
      </c>
      <c r="W76" s="3" t="s">
        <v>1399</v>
      </c>
      <c r="X76" s="11" t="s">
        <v>1400</v>
      </c>
      <c r="Y76" s="11" t="s">
        <v>1401</v>
      </c>
      <c r="Z76" s="3"/>
      <c r="AA76" s="1"/>
      <c r="AC76" s="28" t="str">
        <f t="shared" si="2"/>
        <v>ANL-82-74, p.87 (1982).(1982)87</v>
      </c>
      <c r="AD76" s="28" t="str">
        <f t="shared" si="3"/>
        <v>A.J.Elwyn,.1982</v>
      </c>
      <c r="AE76" s="45" t="str">
        <f>IF(COUNTIF(EXFOR!G$9:G$17,"*"&amp;AC76&amp;"*")&gt;0,"○",IF(COUNTIF(EXFOR!J$9:J$17,"*"&amp;W76&amp;"*"&amp;V76)&gt;0,"△","×"))</f>
        <v>×</v>
      </c>
    </row>
    <row r="77" spans="1:31" ht="15">
      <c r="A77" s="1" t="s">
        <v>912</v>
      </c>
      <c r="B77" s="1">
        <v>13</v>
      </c>
      <c r="C77" s="1">
        <v>27</v>
      </c>
      <c r="D77" s="1" t="s">
        <v>821</v>
      </c>
      <c r="E77" s="1" t="s">
        <v>820</v>
      </c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1" t="s">
        <v>1402</v>
      </c>
      <c r="S77" s="11" t="s">
        <v>866</v>
      </c>
      <c r="T77" s="3" t="s">
        <v>1279</v>
      </c>
      <c r="U77" s="3" t="s">
        <v>1403</v>
      </c>
      <c r="V77" s="3" t="s">
        <v>1398</v>
      </c>
      <c r="W77" s="3" t="s">
        <v>1392</v>
      </c>
      <c r="X77" s="11" t="s">
        <v>1404</v>
      </c>
      <c r="Y77" s="11" t="s">
        <v>1405</v>
      </c>
      <c r="Z77" s="3"/>
      <c r="AA77" s="1"/>
      <c r="AC77" s="28" t="str">
        <f t="shared" si="2"/>
        <v>BAP.27(1982)No.7, 731, EE2</v>
      </c>
      <c r="AD77" s="28" t="str">
        <f t="shared" si="3"/>
        <v>D.H.Dowell,.1982</v>
      </c>
      <c r="AE77" s="45" t="str">
        <f>IF(COUNTIF(EXFOR!G$9:G$17,"*"&amp;AC77&amp;"*")&gt;0,"○",IF(COUNTIF(EXFOR!J$9:J$17,"*"&amp;W77&amp;"*"&amp;V77)&gt;0,"△","×"))</f>
        <v>×</v>
      </c>
    </row>
    <row r="78" spans="1:31" ht="13.5">
      <c r="A78" s="1" t="s">
        <v>912</v>
      </c>
      <c r="B78" s="1">
        <v>13</v>
      </c>
      <c r="C78" s="1">
        <v>27</v>
      </c>
      <c r="D78" s="1" t="s">
        <v>821</v>
      </c>
      <c r="E78" s="1" t="s">
        <v>820</v>
      </c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1" t="s">
        <v>1406</v>
      </c>
      <c r="S78" s="11" t="s">
        <v>1356</v>
      </c>
      <c r="T78" s="3" t="s">
        <v>1407</v>
      </c>
      <c r="U78" s="3" t="s">
        <v>1408</v>
      </c>
      <c r="V78" s="3" t="s">
        <v>1409</v>
      </c>
      <c r="W78" s="3" t="s">
        <v>1410</v>
      </c>
      <c r="X78" s="11" t="s">
        <v>1411</v>
      </c>
      <c r="Y78" s="11" t="s">
        <v>1412</v>
      </c>
      <c r="Z78" s="3"/>
      <c r="AA78" s="1"/>
      <c r="AC78" s="28" t="str">
        <f t="shared" si="2"/>
        <v>NIM.180(1981)515</v>
      </c>
      <c r="AD78" s="28" t="str">
        <f t="shared" si="3"/>
        <v>D.P.Stoker,.1981</v>
      </c>
      <c r="AE78" s="45" t="str">
        <f>IF(COUNTIF(EXFOR!G$9:G$17,"*"&amp;AC78&amp;"*")&gt;0,"○",IF(COUNTIF(EXFOR!J$9:J$17,"*"&amp;W78&amp;"*"&amp;V78)&gt;0,"△","×"))</f>
        <v>×</v>
      </c>
    </row>
    <row r="79" spans="1:31" ht="14.25">
      <c r="A79" s="1" t="s">
        <v>912</v>
      </c>
      <c r="B79" s="1">
        <v>13</v>
      </c>
      <c r="C79" s="1">
        <v>27</v>
      </c>
      <c r="D79" s="1" t="s">
        <v>821</v>
      </c>
      <c r="E79" s="1" t="s">
        <v>820</v>
      </c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1" t="s">
        <v>1413</v>
      </c>
      <c r="S79" s="11" t="s">
        <v>1414</v>
      </c>
      <c r="T79" s="3" t="s">
        <v>1233</v>
      </c>
      <c r="U79" s="3" t="s">
        <v>1415</v>
      </c>
      <c r="V79" s="3" t="s">
        <v>1409</v>
      </c>
      <c r="W79" s="3" t="s">
        <v>1416</v>
      </c>
      <c r="X79" s="11" t="s">
        <v>1417</v>
      </c>
      <c r="Y79" s="11" t="s">
        <v>1418</v>
      </c>
      <c r="Z79" s="3"/>
      <c r="AA79" s="1"/>
      <c r="AC79" s="28" t="str">
        <f t="shared" si="2"/>
        <v>PC.37(1981)No.3, 48, GB7</v>
      </c>
      <c r="AD79" s="28" t="str">
        <f t="shared" si="3"/>
        <v>R.J.Sobie,.1981</v>
      </c>
      <c r="AE79" s="45" t="str">
        <f>IF(COUNTIF(EXFOR!G$9:G$17,"*"&amp;AC79&amp;"*")&gt;0,"○",IF(COUNTIF(EXFOR!J$9:J$17,"*"&amp;W79&amp;"*"&amp;V79)&gt;0,"△","×"))</f>
        <v>×</v>
      </c>
    </row>
    <row r="80" spans="1:31" ht="14.25">
      <c r="A80" s="1" t="s">
        <v>912</v>
      </c>
      <c r="B80" s="1">
        <v>13</v>
      </c>
      <c r="C80" s="1">
        <v>27</v>
      </c>
      <c r="D80" s="1" t="s">
        <v>821</v>
      </c>
      <c r="E80" s="1" t="s">
        <v>820</v>
      </c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1" t="s">
        <v>1419</v>
      </c>
      <c r="S80" s="11" t="s">
        <v>1420</v>
      </c>
      <c r="T80" s="3"/>
      <c r="U80" s="3" t="s">
        <v>1421</v>
      </c>
      <c r="V80" s="3" t="s">
        <v>1409</v>
      </c>
      <c r="W80" s="3" t="s">
        <v>1422</v>
      </c>
      <c r="X80" s="11" t="s">
        <v>1423</v>
      </c>
      <c r="Y80" s="11" t="s">
        <v>1424</v>
      </c>
      <c r="Z80" s="3"/>
      <c r="AA80" s="1"/>
      <c r="AC80" s="28" t="str">
        <f t="shared" si="2"/>
        <v>McMaster Univ., Ann.Rept., p.7 (1981).(1981)7</v>
      </c>
      <c r="AD80" s="28" t="str">
        <f t="shared" si="3"/>
        <v>R.Sobie,.1981</v>
      </c>
      <c r="AE80" s="45" t="str">
        <f>IF(COUNTIF(EXFOR!G$9:G$17,"*"&amp;AC80&amp;"*")&gt;0,"○",IF(COUNTIF(EXFOR!J$9:J$17,"*"&amp;W80&amp;"*"&amp;V80)&gt;0,"△","×"))</f>
        <v>×</v>
      </c>
    </row>
    <row r="81" spans="1:31" ht="15">
      <c r="A81" s="1" t="s">
        <v>912</v>
      </c>
      <c r="B81" s="1">
        <v>13</v>
      </c>
      <c r="C81" s="1">
        <v>27</v>
      </c>
      <c r="D81" s="1" t="s">
        <v>821</v>
      </c>
      <c r="E81" s="1" t="s">
        <v>820</v>
      </c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1" t="s">
        <v>1425</v>
      </c>
      <c r="S81" s="11" t="s">
        <v>1426</v>
      </c>
      <c r="T81" s="3" t="s">
        <v>1427</v>
      </c>
      <c r="U81" s="3" t="s">
        <v>1031</v>
      </c>
      <c r="V81" s="3" t="s">
        <v>1409</v>
      </c>
      <c r="W81" s="3" t="s">
        <v>1428</v>
      </c>
      <c r="X81" s="11" t="s">
        <v>1429</v>
      </c>
      <c r="Y81" s="11" t="s">
        <v>1430</v>
      </c>
      <c r="Z81" s="3"/>
      <c r="AA81" s="1"/>
      <c r="AC81" s="28" t="str">
        <f t="shared" si="2"/>
        <v>PL/B.100(1981)13</v>
      </c>
      <c r="AD81" s="28" t="str">
        <f t="shared" si="3"/>
        <v>W.Duinker,.1981</v>
      </c>
      <c r="AE81" s="45" t="str">
        <f>IF(COUNTIF(EXFOR!G$9:G$17,"*"&amp;AC81&amp;"*")&gt;0,"○",IF(COUNTIF(EXFOR!J$9:J$17,"*"&amp;W81&amp;"*"&amp;V81)&gt;0,"△","×"))</f>
        <v>×</v>
      </c>
    </row>
    <row r="82" spans="1:31" ht="15">
      <c r="A82" s="1" t="s">
        <v>912</v>
      </c>
      <c r="B82" s="1">
        <v>13</v>
      </c>
      <c r="C82" s="1">
        <v>27</v>
      </c>
      <c r="D82" s="1" t="s">
        <v>821</v>
      </c>
      <c r="E82" s="1" t="s">
        <v>820</v>
      </c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1" t="s">
        <v>1431</v>
      </c>
      <c r="S82" s="11" t="s">
        <v>866</v>
      </c>
      <c r="T82" s="3" t="s">
        <v>1432</v>
      </c>
      <c r="U82" s="3" t="s">
        <v>1433</v>
      </c>
      <c r="V82" s="3" t="s">
        <v>1409</v>
      </c>
      <c r="W82" s="3" t="s">
        <v>1392</v>
      </c>
      <c r="X82" s="11" t="s">
        <v>1434</v>
      </c>
      <c r="Y82" s="11" t="s">
        <v>1435</v>
      </c>
      <c r="Z82" s="3"/>
      <c r="AA82" s="1"/>
      <c r="AC82" s="28" t="str">
        <f t="shared" si="2"/>
        <v>BAP. 26(1981)No.8, 1127, BD12</v>
      </c>
      <c r="AD82" s="28" t="str">
        <f t="shared" si="3"/>
        <v>D.H.Dowell,.1981</v>
      </c>
      <c r="AE82" s="45" t="str">
        <f>IF(COUNTIF(EXFOR!G$9:G$17,"*"&amp;AC82&amp;"*")&gt;0,"○",IF(COUNTIF(EXFOR!J$9:J$17,"*"&amp;W82&amp;"*"&amp;V82)&gt;0,"△","×"))</f>
        <v>×</v>
      </c>
    </row>
    <row r="83" spans="1:31" ht="13.5">
      <c r="A83" s="1" t="s">
        <v>912</v>
      </c>
      <c r="B83" s="1">
        <v>13</v>
      </c>
      <c r="C83" s="1">
        <v>27</v>
      </c>
      <c r="D83" s="1" t="s">
        <v>821</v>
      </c>
      <c r="E83" s="1" t="s">
        <v>820</v>
      </c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1" t="s">
        <v>1436</v>
      </c>
      <c r="S83" s="11" t="s">
        <v>1285</v>
      </c>
      <c r="T83" s="3" t="s">
        <v>1437</v>
      </c>
      <c r="U83" s="3" t="s">
        <v>1438</v>
      </c>
      <c r="V83" s="3" t="s">
        <v>1439</v>
      </c>
      <c r="W83" s="3" t="s">
        <v>1440</v>
      </c>
      <c r="X83" s="11" t="s">
        <v>1440</v>
      </c>
      <c r="Y83" s="11" t="s">
        <v>1441</v>
      </c>
      <c r="Z83" s="3"/>
      <c r="AA83" s="1"/>
      <c r="AC83" s="28" t="str">
        <f t="shared" si="2"/>
        <v>DA/B.41(1980)606</v>
      </c>
      <c r="AD83" s="28" t="str">
        <f t="shared" si="3"/>
        <v>B.M.Paine.1980</v>
      </c>
      <c r="AE83" s="45" t="str">
        <f>IF(COUNTIF(EXFOR!G$9:G$17,"*"&amp;AC83&amp;"*")&gt;0,"○",IF(COUNTIF(EXFOR!J$9:J$17,"*"&amp;W83&amp;"*"&amp;V83)&gt;0,"△","×"))</f>
        <v>×</v>
      </c>
    </row>
    <row r="84" spans="1:31" ht="13.5">
      <c r="A84" s="1" t="s">
        <v>912</v>
      </c>
      <c r="B84" s="1">
        <v>13</v>
      </c>
      <c r="C84" s="1">
        <v>27</v>
      </c>
      <c r="D84" s="1" t="s">
        <v>821</v>
      </c>
      <c r="E84" s="1" t="s">
        <v>820</v>
      </c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1" t="s">
        <v>1442</v>
      </c>
      <c r="S84" s="11" t="s">
        <v>832</v>
      </c>
      <c r="T84" s="3" t="s">
        <v>1443</v>
      </c>
      <c r="U84" s="3" t="s">
        <v>1444</v>
      </c>
      <c r="V84" s="3" t="s">
        <v>1445</v>
      </c>
      <c r="W84" s="3" t="s">
        <v>1446</v>
      </c>
      <c r="X84" s="11" t="s">
        <v>1447</v>
      </c>
      <c r="Y84" s="11" t="s">
        <v>1448</v>
      </c>
      <c r="Z84" s="3"/>
      <c r="AA84" s="1"/>
      <c r="AC84" s="28" t="str">
        <f t="shared" si="2"/>
        <v>NP/A.331(1979)389</v>
      </c>
      <c r="AD84" s="28" t="str">
        <f t="shared" si="3"/>
        <v>B.M.Paine,.1979</v>
      </c>
      <c r="AE84" s="45" t="str">
        <f>IF(COUNTIF(EXFOR!G$9:G$17,"*"&amp;AC84&amp;"*")&gt;0,"○",IF(COUNTIF(EXFOR!J$9:J$17,"*"&amp;W84&amp;"*"&amp;V84)&gt;0,"△","×"))</f>
        <v>×</v>
      </c>
    </row>
    <row r="85" spans="1:31" ht="13.5">
      <c r="A85" s="1" t="s">
        <v>912</v>
      </c>
      <c r="B85" s="1">
        <v>13</v>
      </c>
      <c r="C85" s="1">
        <v>27</v>
      </c>
      <c r="D85" s="1" t="s">
        <v>821</v>
      </c>
      <c r="E85" s="1" t="s">
        <v>820</v>
      </c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1" t="s">
        <v>1449</v>
      </c>
      <c r="S85" s="11" t="s">
        <v>1450</v>
      </c>
      <c r="T85" s="3"/>
      <c r="U85" s="3"/>
      <c r="V85" s="3"/>
      <c r="W85" s="3"/>
      <c r="X85" s="3"/>
      <c r="Y85" s="3"/>
      <c r="Z85" s="3"/>
      <c r="AA85" s="1"/>
      <c r="AC85" s="28" t="str">
        <f t="shared" si="2"/>
        <v>REPT BARC-990,P93,Mittal.</v>
      </c>
      <c r="AD85" s="28" t="str">
        <f t="shared" si="3"/>
        <v>.</v>
      </c>
      <c r="AE85" s="45" t="str">
        <f>IF(COUNTIF(EXFOR!G$9:G$17,"*"&amp;AC85&amp;"*")&gt;0,"○",IF(COUNTIF(EXFOR!J$9:J$17,"*"&amp;W85&amp;"*"&amp;V85)&gt;0,"△","×"))</f>
        <v>△</v>
      </c>
    </row>
    <row r="86" spans="1:31" ht="13.5">
      <c r="A86" s="1" t="s">
        <v>912</v>
      </c>
      <c r="B86" s="1">
        <v>13</v>
      </c>
      <c r="C86" s="1">
        <v>27</v>
      </c>
      <c r="D86" s="1" t="s">
        <v>821</v>
      </c>
      <c r="E86" s="1" t="s">
        <v>820</v>
      </c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1" t="s">
        <v>1451</v>
      </c>
      <c r="S86" s="11" t="s">
        <v>1285</v>
      </c>
      <c r="T86" s="3" t="s">
        <v>1452</v>
      </c>
      <c r="U86" s="3" t="s">
        <v>1453</v>
      </c>
      <c r="V86" s="3" t="s">
        <v>1445</v>
      </c>
      <c r="W86" s="3" t="s">
        <v>1454</v>
      </c>
      <c r="X86" s="11" t="s">
        <v>1454</v>
      </c>
      <c r="Y86" s="11" t="s">
        <v>1455</v>
      </c>
      <c r="Z86" s="3"/>
      <c r="AA86" s="1"/>
      <c r="AC86" s="28" t="str">
        <f t="shared" si="2"/>
        <v>DA/B.39(1979)4950 </v>
      </c>
      <c r="AD86" s="28" t="str">
        <f t="shared" si="3"/>
        <v>M.A.Kovash.1979</v>
      </c>
      <c r="AE86" s="45" t="str">
        <f>IF(COUNTIF(EXFOR!G$9:G$17,"*"&amp;AC86&amp;"*")&gt;0,"○",IF(COUNTIF(EXFOR!J$9:J$17,"*"&amp;W86&amp;"*"&amp;V86)&gt;0,"△","×"))</f>
        <v>×</v>
      </c>
    </row>
    <row r="87" spans="1:31" ht="13.5">
      <c r="A87" s="1" t="s">
        <v>912</v>
      </c>
      <c r="B87" s="1">
        <v>13</v>
      </c>
      <c r="C87" s="1">
        <v>27</v>
      </c>
      <c r="D87" s="1" t="s">
        <v>821</v>
      </c>
      <c r="E87" s="1" t="s">
        <v>820</v>
      </c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1" t="s">
        <v>279</v>
      </c>
      <c r="S87" s="11" t="s">
        <v>823</v>
      </c>
      <c r="T87" s="3" t="s">
        <v>280</v>
      </c>
      <c r="U87" s="3" t="s">
        <v>281</v>
      </c>
      <c r="V87" s="3" t="s">
        <v>282</v>
      </c>
      <c r="W87" s="3" t="s">
        <v>1446</v>
      </c>
      <c r="X87" s="11" t="s">
        <v>283</v>
      </c>
      <c r="Y87" s="11" t="s">
        <v>1448</v>
      </c>
      <c r="Z87" s="3"/>
      <c r="AA87" s="1"/>
      <c r="AC87" s="28" t="str">
        <f t="shared" si="2"/>
        <v>PR/C.17(1978)1550</v>
      </c>
      <c r="AD87" s="28" t="str">
        <f t="shared" si="3"/>
        <v>B.M.Paine,.1978</v>
      </c>
      <c r="AE87" s="45" t="str">
        <f>IF(COUNTIF(EXFOR!G$9:G$17,"*"&amp;AC87&amp;"*")&gt;0,"○",IF(COUNTIF(EXFOR!J$9:J$17,"*"&amp;W87&amp;"*"&amp;V87)&gt;0,"△","×"))</f>
        <v>×</v>
      </c>
    </row>
    <row r="88" spans="1:31" ht="14.25">
      <c r="A88" s="1" t="s">
        <v>912</v>
      </c>
      <c r="B88" s="1">
        <v>13</v>
      </c>
      <c r="C88" s="1">
        <v>27</v>
      </c>
      <c r="D88" s="1" t="s">
        <v>821</v>
      </c>
      <c r="E88" s="1" t="s">
        <v>820</v>
      </c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1" t="s">
        <v>284</v>
      </c>
      <c r="S88" s="11" t="s">
        <v>285</v>
      </c>
      <c r="T88" s="3" t="s">
        <v>286</v>
      </c>
      <c r="U88" s="3" t="s">
        <v>1249</v>
      </c>
      <c r="V88" s="3" t="s">
        <v>282</v>
      </c>
      <c r="W88" s="3" t="s">
        <v>287</v>
      </c>
      <c r="X88" s="11" t="s">
        <v>288</v>
      </c>
      <c r="Y88" s="11" t="s">
        <v>289</v>
      </c>
      <c r="Z88" s="3"/>
      <c r="AA88" s="1"/>
      <c r="AC88" s="28" t="str">
        <f t="shared" si="2"/>
        <v>CHP.16(1978)9</v>
      </c>
      <c r="AD88" s="28" t="str">
        <f t="shared" si="3"/>
        <v>G.C.Kiang,.1978</v>
      </c>
      <c r="AE88" s="45" t="str">
        <f>IF(COUNTIF(EXFOR!G$9:G$17,"*"&amp;AC88&amp;"*")&gt;0,"○",IF(COUNTIF(EXFOR!J$9:J$17,"*"&amp;W88&amp;"*"&amp;V88)&gt;0,"△","×"))</f>
        <v>×</v>
      </c>
    </row>
    <row r="89" spans="1:31" ht="14.25">
      <c r="A89" s="1" t="s">
        <v>912</v>
      </c>
      <c r="B89" s="1">
        <v>13</v>
      </c>
      <c r="C89" s="1">
        <v>27</v>
      </c>
      <c r="D89" s="1" t="s">
        <v>821</v>
      </c>
      <c r="E89" s="1" t="s">
        <v>820</v>
      </c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1" t="s">
        <v>290</v>
      </c>
      <c r="S89" s="11" t="s">
        <v>291</v>
      </c>
      <c r="T89" s="3" t="s">
        <v>858</v>
      </c>
      <c r="U89" s="3" t="s">
        <v>292</v>
      </c>
      <c r="V89" s="3" t="s">
        <v>282</v>
      </c>
      <c r="W89" s="3" t="s">
        <v>293</v>
      </c>
      <c r="X89" s="11" t="s">
        <v>294</v>
      </c>
      <c r="Y89" s="11" t="s">
        <v>295</v>
      </c>
      <c r="Z89" s="3"/>
      <c r="AA89" s="1"/>
      <c r="AC89" s="28" t="str">
        <f t="shared" si="2"/>
        <v>CJP.56(1978)917</v>
      </c>
      <c r="AD89" s="28" t="str">
        <f t="shared" si="3"/>
        <v>J.Dalmas,.1978</v>
      </c>
      <c r="AE89" s="45" t="str">
        <f>IF(COUNTIF(EXFOR!G$9:G$17,"*"&amp;AC89&amp;"*")&gt;0,"○",IF(COUNTIF(EXFOR!J$9:J$17,"*"&amp;W89&amp;"*"&amp;V89)&gt;0,"△","×"))</f>
        <v>×</v>
      </c>
    </row>
    <row r="90" spans="1:31" ht="13.5">
      <c r="A90" s="1" t="s">
        <v>912</v>
      </c>
      <c r="B90" s="1">
        <v>13</v>
      </c>
      <c r="C90" s="1">
        <v>27</v>
      </c>
      <c r="D90" s="1" t="s">
        <v>821</v>
      </c>
      <c r="E90" s="1" t="s">
        <v>820</v>
      </c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1" t="s">
        <v>296</v>
      </c>
      <c r="S90" s="11" t="s">
        <v>1356</v>
      </c>
      <c r="T90" s="3" t="s">
        <v>297</v>
      </c>
      <c r="U90" s="3" t="s">
        <v>1443</v>
      </c>
      <c r="V90" s="3" t="s">
        <v>282</v>
      </c>
      <c r="W90" s="3" t="s">
        <v>298</v>
      </c>
      <c r="X90" s="11" t="s">
        <v>299</v>
      </c>
      <c r="Y90" s="11" t="s">
        <v>300</v>
      </c>
      <c r="Z90" s="3"/>
      <c r="AA90" s="1"/>
      <c r="AC90" s="28" t="str">
        <f t="shared" si="2"/>
        <v>NIM.155(1978)331</v>
      </c>
      <c r="AD90" s="28" t="str">
        <f t="shared" si="3"/>
        <v>J.M.G.Caraca,.1978</v>
      </c>
      <c r="AE90" s="45" t="str">
        <f>IF(COUNTIF(EXFOR!G$9:G$17,"*"&amp;AC90&amp;"*")&gt;0,"○",IF(COUNTIF(EXFOR!J$9:J$17,"*"&amp;W90&amp;"*"&amp;V90)&gt;0,"△","×"))</f>
        <v>×</v>
      </c>
    </row>
    <row r="91" spans="1:31" ht="13.5">
      <c r="A91" s="1" t="s">
        <v>912</v>
      </c>
      <c r="B91" s="1">
        <v>13</v>
      </c>
      <c r="C91" s="1">
        <v>27</v>
      </c>
      <c r="D91" s="1" t="s">
        <v>821</v>
      </c>
      <c r="E91" s="1" t="s">
        <v>820</v>
      </c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1" t="s">
        <v>301</v>
      </c>
      <c r="S91" s="11" t="s">
        <v>302</v>
      </c>
      <c r="T91" s="3"/>
      <c r="U91" s="3"/>
      <c r="V91" s="3"/>
      <c r="W91" s="3"/>
      <c r="X91" s="3"/>
      <c r="Y91" s="3"/>
      <c r="Z91" s="3"/>
      <c r="AA91" s="1"/>
      <c r="AC91" s="28" t="str">
        <f t="shared" si="2"/>
        <v>JOUR BAPSA 22 995 AC9,Zarek.</v>
      </c>
      <c r="AD91" s="28" t="str">
        <f t="shared" si="3"/>
        <v>.</v>
      </c>
      <c r="AE91" s="45" t="str">
        <f>IF(COUNTIF(EXFOR!G$9:G$17,"*"&amp;AC91&amp;"*")&gt;0,"○",IF(COUNTIF(EXFOR!J$9:J$17,"*"&amp;W91&amp;"*"&amp;V91)&gt;0,"△","×"))</f>
        <v>△</v>
      </c>
    </row>
    <row r="92" spans="1:31" ht="13.5">
      <c r="A92" s="1" t="s">
        <v>912</v>
      </c>
      <c r="B92" s="1">
        <v>13</v>
      </c>
      <c r="C92" s="1">
        <v>27</v>
      </c>
      <c r="D92" s="1" t="s">
        <v>821</v>
      </c>
      <c r="E92" s="1" t="s">
        <v>820</v>
      </c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1" t="s">
        <v>303</v>
      </c>
      <c r="S92" s="11" t="s">
        <v>304</v>
      </c>
      <c r="T92" s="3"/>
      <c r="U92" s="3"/>
      <c r="V92" s="3"/>
      <c r="W92" s="3"/>
      <c r="X92" s="3"/>
      <c r="Y92" s="3"/>
      <c r="Z92" s="3"/>
      <c r="AA92" s="1"/>
      <c r="AC92" s="28" t="str">
        <f t="shared" si="2"/>
        <v>REPT INS-R-223,P7,Sparks.</v>
      </c>
      <c r="AD92" s="28" t="str">
        <f t="shared" si="3"/>
        <v>.</v>
      </c>
      <c r="AE92" s="45" t="str">
        <f>IF(COUNTIF(EXFOR!G$9:G$17,"*"&amp;AC92&amp;"*")&gt;0,"○",IF(COUNTIF(EXFOR!J$9:J$17,"*"&amp;W92&amp;"*"&amp;V92)&gt;0,"△","×"))</f>
        <v>△</v>
      </c>
    </row>
    <row r="93" spans="1:31" ht="13.5">
      <c r="A93" s="1" t="s">
        <v>912</v>
      </c>
      <c r="B93" s="1">
        <v>13</v>
      </c>
      <c r="C93" s="1">
        <v>27</v>
      </c>
      <c r="D93" s="1" t="s">
        <v>821</v>
      </c>
      <c r="E93" s="1" t="s">
        <v>820</v>
      </c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1" t="s">
        <v>305</v>
      </c>
      <c r="S93" s="11" t="s">
        <v>306</v>
      </c>
      <c r="T93" s="3" t="s">
        <v>307</v>
      </c>
      <c r="U93" s="3" t="s">
        <v>280</v>
      </c>
      <c r="V93" s="3" t="s">
        <v>308</v>
      </c>
      <c r="W93" s="3" t="s">
        <v>309</v>
      </c>
      <c r="X93" s="11" t="s">
        <v>310</v>
      </c>
      <c r="Y93" s="11" t="s">
        <v>311</v>
      </c>
      <c r="Z93" s="3"/>
      <c r="AA93" s="1"/>
      <c r="AC93" s="28" t="str">
        <f t="shared" si="2"/>
        <v>BARC-897, p.17 (1977).897(1977)17</v>
      </c>
      <c r="AD93" s="28" t="str">
        <f t="shared" si="3"/>
        <v>M.A.Rahman,.1977</v>
      </c>
      <c r="AE93" s="45" t="str">
        <f>IF(COUNTIF(EXFOR!G$9:G$17,"*"&amp;AC93&amp;"*")&gt;0,"○",IF(COUNTIF(EXFOR!J$9:J$17,"*"&amp;W93&amp;"*"&amp;V93)&gt;0,"△","×"))</f>
        <v>×</v>
      </c>
    </row>
    <row r="94" spans="1:31" ht="13.5">
      <c r="A94" s="1" t="s">
        <v>912</v>
      </c>
      <c r="B94" s="1">
        <v>13</v>
      </c>
      <c r="C94" s="1">
        <v>27</v>
      </c>
      <c r="D94" s="1" t="s">
        <v>821</v>
      </c>
      <c r="E94" s="1" t="s">
        <v>820</v>
      </c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1" t="s">
        <v>312</v>
      </c>
      <c r="S94" s="11" t="s">
        <v>313</v>
      </c>
      <c r="T94" s="3"/>
      <c r="U94" s="3"/>
      <c r="V94" s="3"/>
      <c r="W94" s="3"/>
      <c r="X94" s="3"/>
      <c r="Y94" s="3"/>
      <c r="Z94" s="3"/>
      <c r="AA94" s="1"/>
      <c r="AC94" s="28" t="str">
        <f t="shared" si="2"/>
        <v>JOUR NUSBA supplement 1b,P77,Rahman.</v>
      </c>
      <c r="AD94" s="28" t="str">
        <f t="shared" si="3"/>
        <v>.</v>
      </c>
      <c r="AE94" s="45" t="str">
        <f>IF(COUNTIF(EXFOR!G$9:G$17,"*"&amp;AC94&amp;"*")&gt;0,"○",IF(COUNTIF(EXFOR!J$9:J$17,"*"&amp;W94&amp;"*"&amp;V94)&gt;0,"△","×"))</f>
        <v>△</v>
      </c>
    </row>
    <row r="95" spans="1:31" ht="15">
      <c r="A95" s="1" t="s">
        <v>912</v>
      </c>
      <c r="B95" s="1">
        <v>13</v>
      </c>
      <c r="C95" s="1">
        <v>27</v>
      </c>
      <c r="D95" s="1" t="s">
        <v>821</v>
      </c>
      <c r="E95" s="1" t="s">
        <v>820</v>
      </c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1" t="s">
        <v>314</v>
      </c>
      <c r="S95" s="11" t="s">
        <v>315</v>
      </c>
      <c r="T95" s="3" t="s">
        <v>1302</v>
      </c>
      <c r="U95" s="3" t="s">
        <v>316</v>
      </c>
      <c r="V95" s="3" t="s">
        <v>308</v>
      </c>
      <c r="W95" s="3" t="s">
        <v>309</v>
      </c>
      <c r="X95" s="11" t="s">
        <v>317</v>
      </c>
      <c r="Y95" s="11" t="s">
        <v>318</v>
      </c>
      <c r="Z95" s="3"/>
      <c r="AA95" s="1"/>
      <c r="AC95" s="28" t="str">
        <f t="shared" si="2"/>
        <v>Pramana 8, 478 (1977).8(1977)478</v>
      </c>
      <c r="AD95" s="28" t="str">
        <f t="shared" si="3"/>
        <v>M.A.Rahman,.1977</v>
      </c>
      <c r="AE95" s="45" t="str">
        <f>IF(COUNTIF(EXFOR!G$9:G$17,"*"&amp;AC95&amp;"*")&gt;0,"○",IF(COUNTIF(EXFOR!J$9:J$17,"*"&amp;W95&amp;"*"&amp;V95)&gt;0,"△","×"))</f>
        <v>×</v>
      </c>
    </row>
    <row r="96" spans="1:31" ht="14.25">
      <c r="A96" s="1" t="s">
        <v>912</v>
      </c>
      <c r="B96" s="1">
        <v>13</v>
      </c>
      <c r="C96" s="1">
        <v>27</v>
      </c>
      <c r="D96" s="1" t="s">
        <v>821</v>
      </c>
      <c r="E96" s="1" t="s">
        <v>820</v>
      </c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1" t="s">
        <v>319</v>
      </c>
      <c r="S96" s="11" t="s">
        <v>320</v>
      </c>
      <c r="T96" s="3"/>
      <c r="U96" s="3" t="s">
        <v>321</v>
      </c>
      <c r="V96" s="3" t="s">
        <v>308</v>
      </c>
      <c r="W96" s="3" t="s">
        <v>1376</v>
      </c>
      <c r="X96" s="23" t="s">
        <v>322</v>
      </c>
      <c r="Y96" s="11" t="s">
        <v>323</v>
      </c>
      <c r="Z96" s="3"/>
      <c r="AA96" s="1"/>
      <c r="AC96" s="28" t="str">
        <f t="shared" si="2"/>
        <v>Proc.NP/And Solid State Phys.Symp.,NP., Pune, Vol.20B, p.151 (1977).(1977)20</v>
      </c>
      <c r="AD96" s="28" t="str">
        <f t="shared" si="3"/>
        <v>V.K.Mittal,.1977</v>
      </c>
      <c r="AE96" s="45" t="str">
        <f>IF(COUNTIF(EXFOR!G$9:G$17,"*"&amp;AC96&amp;"*")&gt;0,"○",IF(COUNTIF(EXFOR!J$9:J$17,"*"&amp;W96&amp;"*"&amp;V96)&gt;0,"△","×"))</f>
        <v>×</v>
      </c>
    </row>
    <row r="97" spans="1:31" ht="13.5">
      <c r="A97" s="1" t="s">
        <v>912</v>
      </c>
      <c r="B97" s="1">
        <v>13</v>
      </c>
      <c r="C97" s="1">
        <v>27</v>
      </c>
      <c r="D97" s="1" t="s">
        <v>821</v>
      </c>
      <c r="E97" s="1" t="s">
        <v>820</v>
      </c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1" t="s">
        <v>324</v>
      </c>
      <c r="S97" s="11" t="s">
        <v>325</v>
      </c>
      <c r="T97" s="3"/>
      <c r="U97" s="3"/>
      <c r="V97" s="3" t="s">
        <v>308</v>
      </c>
      <c r="W97" s="3"/>
      <c r="X97" s="3"/>
      <c r="Y97" s="3"/>
      <c r="Z97" s="3"/>
      <c r="AA97" s="1"/>
      <c r="AC97" s="28" t="str">
        <f t="shared" si="2"/>
        <v>REPT INDC(SEC)-61/LN,P73,Maas.(1977)</v>
      </c>
      <c r="AD97" s="28" t="str">
        <f t="shared" si="3"/>
        <v>.1977</v>
      </c>
      <c r="AE97" s="45" t="str">
        <f>IF(COUNTIF(EXFOR!G$9:G$17,"*"&amp;AC97&amp;"*")&gt;0,"○",IF(COUNTIF(EXFOR!J$9:J$17,"*"&amp;W97&amp;"*"&amp;V97)&gt;0,"△","×"))</f>
        <v>△</v>
      </c>
    </row>
    <row r="98" spans="1:31" ht="15">
      <c r="A98" s="1" t="s">
        <v>912</v>
      </c>
      <c r="B98" s="1">
        <v>13</v>
      </c>
      <c r="C98" s="1">
        <v>27</v>
      </c>
      <c r="D98" s="1" t="s">
        <v>821</v>
      </c>
      <c r="E98" s="1" t="s">
        <v>820</v>
      </c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1" t="s">
        <v>326</v>
      </c>
      <c r="S98" s="11" t="s">
        <v>1356</v>
      </c>
      <c r="T98" s="3" t="s">
        <v>327</v>
      </c>
      <c r="U98" s="3" t="s">
        <v>328</v>
      </c>
      <c r="V98" s="3" t="s">
        <v>308</v>
      </c>
      <c r="W98" s="3" t="s">
        <v>329</v>
      </c>
      <c r="X98" s="11" t="s">
        <v>330</v>
      </c>
      <c r="Y98" s="11" t="s">
        <v>331</v>
      </c>
      <c r="Z98" s="3"/>
      <c r="AA98" s="1"/>
      <c r="AC98" s="28" t="str">
        <f t="shared" si="2"/>
        <v>NIM.140(1977) 519</v>
      </c>
      <c r="AD98" s="28" t="str">
        <f t="shared" si="3"/>
        <v>D.L.Kennedy,.1977</v>
      </c>
      <c r="AE98" s="45" t="str">
        <f>IF(COUNTIF(EXFOR!G$9:G$17,"*"&amp;AC98&amp;"*")&gt;0,"○",IF(COUNTIF(EXFOR!J$9:J$17,"*"&amp;W98&amp;"*"&amp;V98)&gt;0,"△","×"))</f>
        <v>×</v>
      </c>
    </row>
    <row r="99" spans="1:31" ht="15">
      <c r="A99" s="1" t="s">
        <v>912</v>
      </c>
      <c r="B99" s="1">
        <v>13</v>
      </c>
      <c r="C99" s="1">
        <v>27</v>
      </c>
      <c r="D99" s="1" t="s">
        <v>821</v>
      </c>
      <c r="E99" s="1" t="s">
        <v>820</v>
      </c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1" t="s">
        <v>332</v>
      </c>
      <c r="S99" s="11" t="s">
        <v>1356</v>
      </c>
      <c r="T99" s="3" t="s">
        <v>333</v>
      </c>
      <c r="U99" s="3" t="s">
        <v>334</v>
      </c>
      <c r="V99" s="3" t="s">
        <v>308</v>
      </c>
      <c r="W99" s="3" t="s">
        <v>335</v>
      </c>
      <c r="X99" s="11" t="s">
        <v>336</v>
      </c>
      <c r="Y99" s="11" t="s">
        <v>337</v>
      </c>
      <c r="Z99" s="3"/>
      <c r="AA99" s="1"/>
      <c r="AC99" s="28" t="str">
        <f t="shared" si="2"/>
        <v>NIM.147(1977) 501</v>
      </c>
      <c r="AD99" s="28" t="str">
        <f t="shared" si="3"/>
        <v>A.Anttila,.1977</v>
      </c>
      <c r="AE99" s="45" t="str">
        <f>IF(COUNTIF(EXFOR!G$9:G$17,"*"&amp;AC99&amp;"*")&gt;0,"○",IF(COUNTIF(EXFOR!J$9:J$17,"*"&amp;W99&amp;"*"&amp;V99)&gt;0,"△","×"))</f>
        <v>×</v>
      </c>
    </row>
    <row r="100" spans="1:31" ht="13.5">
      <c r="A100" s="1" t="s">
        <v>912</v>
      </c>
      <c r="B100" s="1">
        <v>13</v>
      </c>
      <c r="C100" s="1">
        <v>27</v>
      </c>
      <c r="D100" s="1" t="s">
        <v>821</v>
      </c>
      <c r="E100" s="1" t="s">
        <v>820</v>
      </c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" t="s">
        <v>338</v>
      </c>
      <c r="S100" s="11" t="s">
        <v>339</v>
      </c>
      <c r="T100" s="3"/>
      <c r="U100" s="3"/>
      <c r="V100" s="3"/>
      <c r="W100" s="3"/>
      <c r="X100" s="3"/>
      <c r="Y100" s="3"/>
      <c r="Z100" s="3"/>
      <c r="AA100" s="1"/>
      <c r="AC100" s="28" t="str">
        <f t="shared" si="2"/>
        <v>JOUR PPSSA 19B 50,Sharma.</v>
      </c>
      <c r="AD100" s="28" t="str">
        <f t="shared" si="3"/>
        <v>.</v>
      </c>
      <c r="AE100" s="45" t="str">
        <f>IF(COUNTIF(EXFOR!G$9:G$17,"*"&amp;AC100&amp;"*")&gt;0,"○",IF(COUNTIF(EXFOR!J$9:J$17,"*"&amp;W100&amp;"*"&amp;V100)&gt;0,"△","×"))</f>
        <v>△</v>
      </c>
    </row>
    <row r="101" spans="1:31" ht="13.5">
      <c r="A101" s="1" t="s">
        <v>912</v>
      </c>
      <c r="B101" s="1">
        <v>13</v>
      </c>
      <c r="C101" s="1">
        <v>27</v>
      </c>
      <c r="D101" s="1" t="s">
        <v>821</v>
      </c>
      <c r="E101" s="1" t="s">
        <v>820</v>
      </c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" t="s">
        <v>340</v>
      </c>
      <c r="S101" s="11" t="s">
        <v>341</v>
      </c>
      <c r="T101" s="3"/>
      <c r="U101" s="3"/>
      <c r="V101" s="3"/>
      <c r="W101" s="3"/>
      <c r="X101" s="3"/>
      <c r="Y101" s="3"/>
      <c r="Z101" s="3"/>
      <c r="AA101" s="1"/>
      <c r="AC101" s="28" t="str">
        <f t="shared" si="2"/>
        <v>REPT INS-R-179,McCallum,P6.</v>
      </c>
      <c r="AD101" s="28" t="str">
        <f t="shared" si="3"/>
        <v>.</v>
      </c>
      <c r="AE101" s="45" t="str">
        <f>IF(COUNTIF(EXFOR!G$9:G$17,"*"&amp;AC101&amp;"*")&gt;0,"○",IF(COUNTIF(EXFOR!J$9:J$17,"*"&amp;W101&amp;"*"&amp;V101)&gt;0,"△","×"))</f>
        <v>△</v>
      </c>
    </row>
    <row r="102" spans="1:31" ht="15">
      <c r="A102" s="1" t="s">
        <v>912</v>
      </c>
      <c r="B102" s="1">
        <v>13</v>
      </c>
      <c r="C102" s="1">
        <v>27</v>
      </c>
      <c r="D102" s="1" t="s">
        <v>821</v>
      </c>
      <c r="E102" s="1" t="s">
        <v>820</v>
      </c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1" t="s">
        <v>342</v>
      </c>
      <c r="S102" s="11" t="s">
        <v>343</v>
      </c>
      <c r="T102" s="3" t="s">
        <v>344</v>
      </c>
      <c r="U102" s="3" t="s">
        <v>345</v>
      </c>
      <c r="V102" s="3" t="s">
        <v>346</v>
      </c>
      <c r="W102" s="3" t="s">
        <v>347</v>
      </c>
      <c r="X102" s="11" t="s">
        <v>348</v>
      </c>
      <c r="Y102" s="11" t="s">
        <v>349</v>
      </c>
      <c r="Z102" s="3"/>
      <c r="AA102" s="1"/>
      <c r="AC102" s="28" t="str">
        <f t="shared" si="2"/>
        <v>Soc.Sci.Fenn., Comment.Phys.-Math. 46, 61 (1976). 46(1976)61</v>
      </c>
      <c r="AD102" s="28" t="str">
        <f t="shared" si="3"/>
        <v>J.Keinonen,.1976</v>
      </c>
      <c r="AE102" s="45" t="str">
        <f>IF(COUNTIF(EXFOR!G$9:G$17,"*"&amp;AC102&amp;"*")&gt;0,"○",IF(COUNTIF(EXFOR!J$9:J$17,"*"&amp;W102&amp;"*"&amp;V102)&gt;0,"△","×"))</f>
        <v>×</v>
      </c>
    </row>
    <row r="103" spans="1:31" ht="13.5">
      <c r="A103" s="1" t="s">
        <v>912</v>
      </c>
      <c r="B103" s="1">
        <v>13</v>
      </c>
      <c r="C103" s="1">
        <v>27</v>
      </c>
      <c r="D103" s="1" t="s">
        <v>821</v>
      </c>
      <c r="E103" s="1" t="s">
        <v>820</v>
      </c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1" t="s">
        <v>350</v>
      </c>
      <c r="S103" s="11" t="s">
        <v>351</v>
      </c>
      <c r="T103" s="3"/>
      <c r="U103" s="3" t="s">
        <v>352</v>
      </c>
      <c r="V103" s="3"/>
      <c r="W103" s="3"/>
      <c r="X103" s="3"/>
      <c r="Y103" s="3"/>
      <c r="Z103" s="3"/>
      <c r="AA103" s="1"/>
      <c r="AC103" s="28" t="str">
        <f t="shared" si="2"/>
        <v>REPT CSNSM 1973-1975 Prog,P51.,51</v>
      </c>
      <c r="AD103" s="28" t="str">
        <f t="shared" si="3"/>
        <v>.</v>
      </c>
      <c r="AE103" s="45" t="str">
        <f>IF(COUNTIF(EXFOR!G$9:G$17,"*"&amp;AC103&amp;"*")&gt;0,"○",IF(COUNTIF(EXFOR!J$9:J$17,"*"&amp;W103&amp;"*"&amp;V103)&gt;0,"△","×"))</f>
        <v>△</v>
      </c>
    </row>
    <row r="104" spans="1:31" ht="15">
      <c r="A104" s="1" t="s">
        <v>912</v>
      </c>
      <c r="B104" s="1">
        <v>13</v>
      </c>
      <c r="C104" s="1">
        <v>27</v>
      </c>
      <c r="D104" s="1" t="s">
        <v>821</v>
      </c>
      <c r="E104" s="1" t="s">
        <v>820</v>
      </c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1" t="s">
        <v>353</v>
      </c>
      <c r="S104" s="11" t="s">
        <v>1356</v>
      </c>
      <c r="T104" s="3" t="s">
        <v>354</v>
      </c>
      <c r="U104" s="3" t="s">
        <v>355</v>
      </c>
      <c r="V104" s="3" t="s">
        <v>356</v>
      </c>
      <c r="W104" s="3" t="s">
        <v>357</v>
      </c>
      <c r="X104" s="11" t="s">
        <v>358</v>
      </c>
      <c r="Y104" s="11" t="s">
        <v>359</v>
      </c>
      <c r="Z104" s="3"/>
      <c r="AA104" s="1"/>
      <c r="AC104" s="28" t="str">
        <f t="shared" si="2"/>
        <v>NIM.131(1975)517</v>
      </c>
      <c r="AD104" s="28" t="str">
        <f t="shared" si="3"/>
        <v>H.L.Scott,.1975</v>
      </c>
      <c r="AE104" s="45" t="str">
        <f>IF(COUNTIF(EXFOR!G$9:G$17,"*"&amp;AC104&amp;"*")&gt;0,"○",IF(COUNTIF(EXFOR!J$9:J$17,"*"&amp;W104&amp;"*"&amp;V104)&gt;0,"△","×"))</f>
        <v>×</v>
      </c>
    </row>
    <row r="105" spans="1:31" ht="13.5">
      <c r="A105" s="1" t="s">
        <v>912</v>
      </c>
      <c r="B105" s="1">
        <v>13</v>
      </c>
      <c r="C105" s="1">
        <v>27</v>
      </c>
      <c r="D105" s="1" t="s">
        <v>821</v>
      </c>
      <c r="E105" s="1" t="s">
        <v>820</v>
      </c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" t="s">
        <v>360</v>
      </c>
      <c r="S105" s="11" t="s">
        <v>361</v>
      </c>
      <c r="T105" s="3" t="s">
        <v>362</v>
      </c>
      <c r="U105" s="3" t="s">
        <v>1255</v>
      </c>
      <c r="V105" s="3" t="s">
        <v>356</v>
      </c>
      <c r="W105" s="3" t="s">
        <v>309</v>
      </c>
      <c r="X105" s="11" t="s">
        <v>310</v>
      </c>
      <c r="Y105" s="11" t="s">
        <v>311</v>
      </c>
      <c r="Z105" s="3"/>
      <c r="AA105" s="1"/>
      <c r="AC105" s="28" t="str">
        <f t="shared" si="2"/>
        <v>BARC-843, p.26 (1975).843(1975)26</v>
      </c>
      <c r="AD105" s="28" t="str">
        <f t="shared" si="3"/>
        <v>M.A.Rahman,.1975</v>
      </c>
      <c r="AE105" s="45" t="str">
        <f>IF(COUNTIF(EXFOR!G$9:G$17,"*"&amp;AC105&amp;"*")&gt;0,"○",IF(COUNTIF(EXFOR!J$9:J$17,"*"&amp;W105&amp;"*"&amp;V105)&gt;0,"△","×"))</f>
        <v>×</v>
      </c>
    </row>
    <row r="106" spans="1:31" ht="13.5">
      <c r="A106" s="1" t="s">
        <v>912</v>
      </c>
      <c r="B106" s="1">
        <v>13</v>
      </c>
      <c r="C106" s="1">
        <v>27</v>
      </c>
      <c r="D106" s="1" t="s">
        <v>821</v>
      </c>
      <c r="E106" s="1" t="s">
        <v>820</v>
      </c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1" t="s">
        <v>363</v>
      </c>
      <c r="S106" s="11" t="s">
        <v>364</v>
      </c>
      <c r="T106" s="3"/>
      <c r="U106" s="3"/>
      <c r="V106" s="3"/>
      <c r="W106" s="3"/>
      <c r="X106" s="3"/>
      <c r="Y106" s="3"/>
      <c r="Z106" s="3"/>
      <c r="AA106" s="1"/>
      <c r="AC106" s="28" t="str">
        <f t="shared" si="2"/>
        <v>REPT AECD/MISC/5,P7,Rahman.</v>
      </c>
      <c r="AD106" s="28" t="str">
        <f t="shared" si="3"/>
        <v>.</v>
      </c>
      <c r="AE106" s="45" t="str">
        <f>IF(COUNTIF(EXFOR!G$9:G$17,"*"&amp;AC106&amp;"*")&gt;0,"○",IF(COUNTIF(EXFOR!J$9:J$17,"*"&amp;W106&amp;"*"&amp;V106)&gt;0,"△","×"))</f>
        <v>△</v>
      </c>
    </row>
    <row r="107" spans="1:31" ht="14.25">
      <c r="A107" s="1" t="s">
        <v>912</v>
      </c>
      <c r="B107" s="1">
        <v>13</v>
      </c>
      <c r="C107" s="1">
        <v>27</v>
      </c>
      <c r="D107" s="1" t="s">
        <v>821</v>
      </c>
      <c r="E107" s="1" t="s">
        <v>820</v>
      </c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1" t="s">
        <v>365</v>
      </c>
      <c r="S107" s="11" t="s">
        <v>366</v>
      </c>
      <c r="T107" s="3" t="s">
        <v>945</v>
      </c>
      <c r="U107" s="3" t="s">
        <v>367</v>
      </c>
      <c r="V107" s="3" t="s">
        <v>356</v>
      </c>
      <c r="W107" s="3" t="s">
        <v>309</v>
      </c>
      <c r="X107" s="11" t="s">
        <v>368</v>
      </c>
      <c r="Y107" s="11" t="s">
        <v>369</v>
      </c>
      <c r="Z107" s="3"/>
      <c r="AA107" s="1"/>
      <c r="AC107" s="28" t="str">
        <f t="shared" si="2"/>
        <v>NCL 12, 290 (1975).12(1975) 290</v>
      </c>
      <c r="AD107" s="28" t="str">
        <f t="shared" si="3"/>
        <v>M.A.Rahman,.1975</v>
      </c>
      <c r="AE107" s="45" t="str">
        <f>IF(COUNTIF(EXFOR!G$9:G$17,"*"&amp;AC107&amp;"*")&gt;0,"○",IF(COUNTIF(EXFOR!J$9:J$17,"*"&amp;W107&amp;"*"&amp;V107)&gt;0,"△","×"))</f>
        <v>×</v>
      </c>
    </row>
    <row r="108" spans="1:31" ht="14.25">
      <c r="A108" s="1" t="s">
        <v>912</v>
      </c>
      <c r="B108" s="1">
        <v>13</v>
      </c>
      <c r="C108" s="1">
        <v>27</v>
      </c>
      <c r="D108" s="1" t="s">
        <v>821</v>
      </c>
      <c r="E108" s="1" t="s">
        <v>820</v>
      </c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" t="s">
        <v>370</v>
      </c>
      <c r="S108" s="11" t="s">
        <v>823</v>
      </c>
      <c r="T108" s="3" t="s">
        <v>371</v>
      </c>
      <c r="U108" s="3" t="s">
        <v>372</v>
      </c>
      <c r="V108" s="3" t="s">
        <v>356</v>
      </c>
      <c r="W108" s="3" t="s">
        <v>373</v>
      </c>
      <c r="X108" s="11" t="s">
        <v>374</v>
      </c>
      <c r="Y108" s="11" t="s">
        <v>375</v>
      </c>
      <c r="Z108" s="3"/>
      <c r="AA108" s="1"/>
      <c r="AC108" s="28" t="str">
        <f t="shared" si="2"/>
        <v>PR/C.11(1975)1461</v>
      </c>
      <c r="AD108" s="28" t="str">
        <f t="shared" si="3"/>
        <v>G.F.Neal,.1975</v>
      </c>
      <c r="AE108" s="45" t="str">
        <f>IF(COUNTIF(EXFOR!G$9:G$17,"*"&amp;AC108&amp;"*")&gt;0,"○",IF(COUNTIF(EXFOR!J$9:J$17,"*"&amp;W108&amp;"*"&amp;V108)&gt;0,"△","×"))</f>
        <v>×</v>
      </c>
    </row>
    <row r="109" spans="1:31" ht="14.25">
      <c r="A109" s="1" t="s">
        <v>912</v>
      </c>
      <c r="B109" s="1">
        <v>13</v>
      </c>
      <c r="C109" s="1">
        <v>27</v>
      </c>
      <c r="D109" s="1" t="s">
        <v>821</v>
      </c>
      <c r="E109" s="1" t="s">
        <v>820</v>
      </c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1" t="s">
        <v>376</v>
      </c>
      <c r="S109" s="11" t="s">
        <v>832</v>
      </c>
      <c r="T109" s="3" t="s">
        <v>377</v>
      </c>
      <c r="U109" s="3" t="s">
        <v>378</v>
      </c>
      <c r="V109" s="3" t="s">
        <v>356</v>
      </c>
      <c r="W109" s="3" t="s">
        <v>379</v>
      </c>
      <c r="X109" s="11" t="s">
        <v>380</v>
      </c>
      <c r="Y109" s="11" t="s">
        <v>381</v>
      </c>
      <c r="Z109" s="3"/>
      <c r="AA109" s="1"/>
      <c r="AC109" s="28" t="str">
        <f t="shared" si="2"/>
        <v>NP/A.250(1975)235</v>
      </c>
      <c r="AD109" s="28" t="str">
        <f t="shared" si="3"/>
        <v>M.A.Meyer,.1975</v>
      </c>
      <c r="AE109" s="45" t="str">
        <f>IF(COUNTIF(EXFOR!G$9:G$17,"*"&amp;AC109&amp;"*")&gt;0,"○",IF(COUNTIF(EXFOR!J$9:J$17,"*"&amp;W109&amp;"*"&amp;V109)&gt;0,"△","×"))</f>
        <v>×</v>
      </c>
    </row>
    <row r="110" spans="1:31" ht="13.5">
      <c r="A110" s="1" t="s">
        <v>912</v>
      </c>
      <c r="B110" s="1">
        <v>13</v>
      </c>
      <c r="C110" s="1">
        <v>27</v>
      </c>
      <c r="D110" s="1" t="s">
        <v>821</v>
      </c>
      <c r="E110" s="1" t="s">
        <v>820</v>
      </c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1" t="s">
        <v>382</v>
      </c>
      <c r="S110" s="11" t="s">
        <v>383</v>
      </c>
      <c r="T110" s="3" t="s">
        <v>384</v>
      </c>
      <c r="U110" s="3" t="s">
        <v>1421</v>
      </c>
      <c r="V110" s="3" t="s">
        <v>356</v>
      </c>
      <c r="W110" s="3"/>
      <c r="X110" s="3"/>
      <c r="Y110" s="3"/>
      <c r="Z110" s="3"/>
      <c r="AA110" s="1"/>
      <c r="AC110" s="28" t="str">
        <f t="shared" si="2"/>
        <v>REPT INS-R-157,P7.157(1975)7</v>
      </c>
      <c r="AD110" s="28" t="str">
        <f t="shared" si="3"/>
        <v>.1975</v>
      </c>
      <c r="AE110" s="45" t="str">
        <f>IF(COUNTIF(EXFOR!G$9:G$17,"*"&amp;AC110&amp;"*")&gt;0,"○",IF(COUNTIF(EXFOR!J$9:J$17,"*"&amp;W110&amp;"*"&amp;V110)&gt;0,"△","×"))</f>
        <v>×</v>
      </c>
    </row>
    <row r="111" spans="1:31" ht="13.5">
      <c r="A111" s="1" t="s">
        <v>912</v>
      </c>
      <c r="B111" s="1">
        <v>13</v>
      </c>
      <c r="C111" s="1">
        <v>27</v>
      </c>
      <c r="D111" s="1" t="s">
        <v>821</v>
      </c>
      <c r="E111" s="1" t="s">
        <v>820</v>
      </c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1" t="s">
        <v>385</v>
      </c>
      <c r="S111" s="11" t="s">
        <v>386</v>
      </c>
      <c r="T111" s="3" t="s">
        <v>387</v>
      </c>
      <c r="U111" s="3"/>
      <c r="V111" s="3"/>
      <c r="W111" s="3"/>
      <c r="X111" s="3"/>
      <c r="Y111" s="3"/>
      <c r="Z111" s="3"/>
      <c r="AA111" s="1"/>
      <c r="AC111" s="28" t="str">
        <f t="shared" si="2"/>
        <v>REPT INS-R-168.168,</v>
      </c>
      <c r="AD111" s="28" t="str">
        <f t="shared" si="3"/>
        <v>.</v>
      </c>
      <c r="AE111" s="45" t="str">
        <f>IF(COUNTIF(EXFOR!G$9:G$17,"*"&amp;AC111&amp;"*")&gt;0,"○",IF(COUNTIF(EXFOR!J$9:J$17,"*"&amp;W111&amp;"*"&amp;V111)&gt;0,"△","×"))</f>
        <v>△</v>
      </c>
    </row>
    <row r="112" spans="1:31" ht="13.5">
      <c r="A112" s="1" t="s">
        <v>912</v>
      </c>
      <c r="B112" s="1">
        <v>13</v>
      </c>
      <c r="C112" s="1">
        <v>27</v>
      </c>
      <c r="D112" s="1" t="s">
        <v>821</v>
      </c>
      <c r="E112" s="1" t="s">
        <v>820</v>
      </c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" t="s">
        <v>388</v>
      </c>
      <c r="S112" s="11" t="s">
        <v>389</v>
      </c>
      <c r="T112" s="3"/>
      <c r="U112" s="3"/>
      <c r="V112" s="3"/>
      <c r="W112" s="3"/>
      <c r="X112" s="3"/>
      <c r="Y112" s="3"/>
      <c r="Z112" s="3"/>
      <c r="AA112" s="1"/>
      <c r="AC112" s="28" t="str">
        <f t="shared" si="2"/>
        <v>JOUR PHCAA 31 No3 32 DF3.</v>
      </c>
      <c r="AD112" s="28" t="str">
        <f t="shared" si="3"/>
        <v>.</v>
      </c>
      <c r="AE112" s="45" t="str">
        <f>IF(COUNTIF(EXFOR!G$9:G$17,"*"&amp;AC112&amp;"*")&gt;0,"○",IF(COUNTIF(EXFOR!J$9:J$17,"*"&amp;W112&amp;"*"&amp;V112)&gt;0,"△","×"))</f>
        <v>△</v>
      </c>
    </row>
    <row r="113" spans="1:31" ht="13.5">
      <c r="A113" s="1" t="s">
        <v>912</v>
      </c>
      <c r="B113" s="1">
        <v>13</v>
      </c>
      <c r="C113" s="1">
        <v>27</v>
      </c>
      <c r="D113" s="1" t="s">
        <v>821</v>
      </c>
      <c r="E113" s="1" t="s">
        <v>820</v>
      </c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1" t="s">
        <v>390</v>
      </c>
      <c r="S113" s="11" t="s">
        <v>1356</v>
      </c>
      <c r="T113" s="3" t="s">
        <v>391</v>
      </c>
      <c r="U113" s="3" t="s">
        <v>392</v>
      </c>
      <c r="V113" s="3" t="s">
        <v>356</v>
      </c>
      <c r="W113" s="3" t="s">
        <v>393</v>
      </c>
      <c r="X113" s="11" t="s">
        <v>394</v>
      </c>
      <c r="Y113" s="11" t="s">
        <v>395</v>
      </c>
      <c r="Z113" s="3"/>
      <c r="AA113" s="1"/>
      <c r="AC113" s="28" t="str">
        <f t="shared" si="2"/>
        <v>NIM.127(1975)243</v>
      </c>
      <c r="AD113" s="28" t="str">
        <f t="shared" si="3"/>
        <v>M.Kregar,.1975</v>
      </c>
      <c r="AE113" s="45" t="str">
        <f>IF(COUNTIF(EXFOR!G$9:G$17,"*"&amp;AC113&amp;"*")&gt;0,"○",IF(COUNTIF(EXFOR!J$9:J$17,"*"&amp;W113&amp;"*"&amp;V113)&gt;0,"△","×"))</f>
        <v>×</v>
      </c>
    </row>
    <row r="114" spans="1:31" ht="14.25">
      <c r="A114" s="1" t="s">
        <v>912</v>
      </c>
      <c r="B114" s="1">
        <v>13</v>
      </c>
      <c r="C114" s="1">
        <v>27</v>
      </c>
      <c r="D114" s="1" t="s">
        <v>821</v>
      </c>
      <c r="E114" s="1" t="s">
        <v>820</v>
      </c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1" t="s">
        <v>396</v>
      </c>
      <c r="S114" s="11" t="s">
        <v>832</v>
      </c>
      <c r="T114" s="3" t="s">
        <v>397</v>
      </c>
      <c r="U114" s="3" t="s">
        <v>398</v>
      </c>
      <c r="V114" s="3" t="s">
        <v>356</v>
      </c>
      <c r="W114" s="3" t="s">
        <v>399</v>
      </c>
      <c r="X114" s="11" t="s">
        <v>400</v>
      </c>
      <c r="Y114" s="11" t="s">
        <v>401</v>
      </c>
      <c r="Z114" s="3"/>
      <c r="AA114" s="1"/>
      <c r="AC114" s="28" t="str">
        <f t="shared" si="2"/>
        <v>NP/A.255(1975)351</v>
      </c>
      <c r="AD114" s="28" t="str">
        <f t="shared" si="3"/>
        <v>G.G.Frank,.1975</v>
      </c>
      <c r="AE114" s="45" t="str">
        <f>IF(COUNTIF(EXFOR!G$9:G$17,"*"&amp;AC114&amp;"*")&gt;0,"○",IF(COUNTIF(EXFOR!J$9:J$17,"*"&amp;W114&amp;"*"&amp;V114)&gt;0,"△","×"))</f>
        <v>×</v>
      </c>
    </row>
    <row r="115" spans="1:31" ht="15">
      <c r="A115" s="1" t="s">
        <v>912</v>
      </c>
      <c r="B115" s="1">
        <v>13</v>
      </c>
      <c r="C115" s="1">
        <v>27</v>
      </c>
      <c r="D115" s="1" t="s">
        <v>821</v>
      </c>
      <c r="E115" s="1" t="s">
        <v>820</v>
      </c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 t="s">
        <v>402</v>
      </c>
      <c r="S115" s="11" t="s">
        <v>403</v>
      </c>
      <c r="T115" s="3" t="s">
        <v>1249</v>
      </c>
      <c r="U115" s="3" t="s">
        <v>404</v>
      </c>
      <c r="V115" s="3" t="s">
        <v>356</v>
      </c>
      <c r="W115" s="3" t="s">
        <v>405</v>
      </c>
      <c r="X115" s="11" t="s">
        <v>406</v>
      </c>
      <c r="Y115" s="11" t="s">
        <v>407</v>
      </c>
      <c r="Z115" s="3"/>
      <c r="AA115" s="1"/>
      <c r="AC115" s="28" t="str">
        <f t="shared" si="2"/>
        <v>Port.Phys. .9(1975)85</v>
      </c>
      <c r="AD115" s="28" t="str">
        <f t="shared" si="3"/>
        <v>J.D.Cunha,.1975</v>
      </c>
      <c r="AE115" s="45" t="str">
        <f>IF(COUNTIF(EXFOR!G$9:G$17,"*"&amp;AC115&amp;"*")&gt;0,"○",IF(COUNTIF(EXFOR!J$9:J$17,"*"&amp;W115&amp;"*"&amp;V115)&gt;0,"△","×"))</f>
        <v>×</v>
      </c>
    </row>
    <row r="116" spans="1:31" ht="13.5">
      <c r="A116" s="1" t="s">
        <v>912</v>
      </c>
      <c r="B116" s="1">
        <v>13</v>
      </c>
      <c r="C116" s="1">
        <v>27</v>
      </c>
      <c r="D116" s="1" t="s">
        <v>821</v>
      </c>
      <c r="E116" s="1" t="s">
        <v>820</v>
      </c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1" t="s">
        <v>408</v>
      </c>
      <c r="S116" s="11" t="s">
        <v>409</v>
      </c>
      <c r="T116" s="3" t="s">
        <v>410</v>
      </c>
      <c r="U116" s="3" t="s">
        <v>411</v>
      </c>
      <c r="V116" s="3" t="s">
        <v>356</v>
      </c>
      <c r="W116" s="3" t="s">
        <v>412</v>
      </c>
      <c r="X116" s="11" t="s">
        <v>413</v>
      </c>
      <c r="Y116" s="11" t="s">
        <v>414</v>
      </c>
      <c r="Z116" s="3"/>
      <c r="AA116" s="1"/>
      <c r="AC116" s="28" t="str">
        <f t="shared" si="2"/>
        <v>PKL 3, 54 (1975).3(1975)54</v>
      </c>
      <c r="AD116" s="28" t="str">
        <f t="shared" si="3"/>
        <v>I.I.Chkalov,.1975</v>
      </c>
      <c r="AE116" s="45" t="str">
        <f>IF(COUNTIF(EXFOR!G$9:G$17,"*"&amp;AC116&amp;"*")&gt;0,"○",IF(COUNTIF(EXFOR!J$9:J$17,"*"&amp;W116&amp;"*"&amp;V116)&gt;0,"△","×"))</f>
        <v>×</v>
      </c>
    </row>
    <row r="117" spans="1:31" ht="13.5">
      <c r="A117" s="1" t="s">
        <v>912</v>
      </c>
      <c r="B117" s="1">
        <v>13</v>
      </c>
      <c r="C117" s="1">
        <v>27</v>
      </c>
      <c r="D117" s="1" t="s">
        <v>821</v>
      </c>
      <c r="E117" s="1" t="s">
        <v>820</v>
      </c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1" t="s">
        <v>415</v>
      </c>
      <c r="S117" s="11" t="s">
        <v>416</v>
      </c>
      <c r="T117" s="3" t="s">
        <v>417</v>
      </c>
      <c r="U117" s="3" t="s">
        <v>418</v>
      </c>
      <c r="V117" s="3" t="s">
        <v>356</v>
      </c>
      <c r="W117" s="3" t="s">
        <v>419</v>
      </c>
      <c r="X117" s="11" t="s">
        <v>420</v>
      </c>
      <c r="Y117" s="11" t="s">
        <v>421</v>
      </c>
      <c r="Z117" s="3"/>
      <c r="AA117" s="1"/>
      <c r="AC117" s="28" t="str">
        <f t="shared" si="2"/>
        <v>PL/A.53(1975)471</v>
      </c>
      <c r="AD117" s="28" t="str">
        <f t="shared" si="3"/>
        <v>M.Bister,.1975</v>
      </c>
      <c r="AE117" s="45" t="str">
        <f>IF(COUNTIF(EXFOR!G$9:G$17,"*"&amp;AC117&amp;"*")&gt;0,"○",IF(COUNTIF(EXFOR!J$9:J$17,"*"&amp;W117&amp;"*"&amp;V117)&gt;0,"△","×"))</f>
        <v>×</v>
      </c>
    </row>
    <row r="118" spans="1:31" ht="13.5">
      <c r="A118" s="1" t="s">
        <v>912</v>
      </c>
      <c r="B118" s="1">
        <v>13</v>
      </c>
      <c r="C118" s="1">
        <v>27</v>
      </c>
      <c r="D118" s="1" t="s">
        <v>821</v>
      </c>
      <c r="E118" s="1" t="s">
        <v>820</v>
      </c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" t="s">
        <v>422</v>
      </c>
      <c r="S118" s="11" t="s">
        <v>1356</v>
      </c>
      <c r="T118" s="3" t="s">
        <v>423</v>
      </c>
      <c r="U118" s="3" t="s">
        <v>424</v>
      </c>
      <c r="V118" s="3" t="s">
        <v>356</v>
      </c>
      <c r="W118" s="3" t="s">
        <v>335</v>
      </c>
      <c r="X118" s="11" t="s">
        <v>425</v>
      </c>
      <c r="Y118" s="11" t="s">
        <v>426</v>
      </c>
      <c r="Z118" s="3"/>
      <c r="AA118" s="1"/>
      <c r="AC118" s="28" t="str">
        <f t="shared" si="2"/>
        <v>NIM.124(1975)605</v>
      </c>
      <c r="AD118" s="28" t="str">
        <f t="shared" si="3"/>
        <v>A.Anttila,.1975</v>
      </c>
      <c r="AE118" s="45" t="str">
        <f>IF(COUNTIF(EXFOR!G$9:G$17,"*"&amp;AC118&amp;"*")&gt;0,"○",IF(COUNTIF(EXFOR!J$9:J$17,"*"&amp;W118&amp;"*"&amp;V118)&gt;0,"△","×"))</f>
        <v>×</v>
      </c>
    </row>
    <row r="119" spans="1:31" ht="13.5">
      <c r="A119" s="1" t="s">
        <v>912</v>
      </c>
      <c r="B119" s="1">
        <v>13</v>
      </c>
      <c r="C119" s="1">
        <v>27</v>
      </c>
      <c r="D119" s="1" t="s">
        <v>821</v>
      </c>
      <c r="E119" s="1" t="s">
        <v>820</v>
      </c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1" t="s">
        <v>427</v>
      </c>
      <c r="S119" s="11" t="s">
        <v>428</v>
      </c>
      <c r="T119" s="3"/>
      <c r="U119" s="3"/>
      <c r="V119" s="3" t="s">
        <v>429</v>
      </c>
      <c r="W119" s="3"/>
      <c r="X119" s="3"/>
      <c r="Y119" s="3"/>
      <c r="Z119" s="3"/>
      <c r="AA119" s="1"/>
      <c r="AC119" s="28" t="str">
        <f t="shared" si="2"/>
        <v>CONF Vienna(Charged-Particle-Induced Rad Capture),Proc P61.(1974)</v>
      </c>
      <c r="AD119" s="28" t="str">
        <f t="shared" si="3"/>
        <v>.1974</v>
      </c>
      <c r="AE119" s="45" t="str">
        <f>IF(COUNTIF(EXFOR!G$9:G$17,"*"&amp;AC119&amp;"*")&gt;0,"○",IF(COUNTIF(EXFOR!J$9:J$17,"*"&amp;W119&amp;"*"&amp;V119)&gt;0,"△","×"))</f>
        <v>×</v>
      </c>
    </row>
    <row r="120" spans="1:31" ht="13.5">
      <c r="A120" s="1" t="s">
        <v>912</v>
      </c>
      <c r="B120" s="1">
        <v>13</v>
      </c>
      <c r="C120" s="1">
        <v>27</v>
      </c>
      <c r="D120" s="1" t="s">
        <v>821</v>
      </c>
      <c r="E120" s="1" t="s">
        <v>820</v>
      </c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1" t="s">
        <v>430</v>
      </c>
      <c r="S120" s="11" t="s">
        <v>431</v>
      </c>
      <c r="T120" s="3"/>
      <c r="U120" s="3"/>
      <c r="V120" s="3" t="s">
        <v>429</v>
      </c>
      <c r="W120" s="3"/>
      <c r="X120" s="3"/>
      <c r="Y120" s="3"/>
      <c r="Z120" s="3"/>
      <c r="AA120" s="1"/>
      <c r="AC120" s="28" t="str">
        <f t="shared" si="2"/>
        <v>JOUR BAPSA 19 1076 AB7.(1974)</v>
      </c>
      <c r="AD120" s="28" t="str">
        <f t="shared" si="3"/>
        <v>.1974</v>
      </c>
      <c r="AE120" s="45" t="str">
        <f>IF(COUNTIF(EXFOR!G$9:G$17,"*"&amp;AC120&amp;"*")&gt;0,"○",IF(COUNTIF(EXFOR!J$9:J$17,"*"&amp;W120&amp;"*"&amp;V120)&gt;0,"△","×"))</f>
        <v>×</v>
      </c>
    </row>
    <row r="121" spans="1:31" ht="13.5">
      <c r="A121" s="1" t="s">
        <v>912</v>
      </c>
      <c r="B121" s="1">
        <v>13</v>
      </c>
      <c r="C121" s="1">
        <v>27</v>
      </c>
      <c r="D121" s="1" t="s">
        <v>821</v>
      </c>
      <c r="E121" s="1" t="s">
        <v>820</v>
      </c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1" t="s">
        <v>432</v>
      </c>
      <c r="S121" s="11" t="s">
        <v>433</v>
      </c>
      <c r="T121" s="3"/>
      <c r="U121" s="3"/>
      <c r="V121" s="3" t="s">
        <v>429</v>
      </c>
      <c r="W121" s="3"/>
      <c r="X121" s="3"/>
      <c r="Y121" s="3"/>
      <c r="Z121" s="3"/>
      <c r="AA121" s="1"/>
      <c r="AC121" s="28" t="str">
        <f t="shared" si="2"/>
        <v>REPT CONF-740218,Paper 4.(1974)</v>
      </c>
      <c r="AD121" s="28" t="str">
        <f t="shared" si="3"/>
        <v>.1974</v>
      </c>
      <c r="AE121" s="45" t="str">
        <f>IF(COUNTIF(EXFOR!G$9:G$17,"*"&amp;AC121&amp;"*")&gt;0,"○",IF(COUNTIF(EXFOR!J$9:J$17,"*"&amp;W121&amp;"*"&amp;V121)&gt;0,"△","×"))</f>
        <v>×</v>
      </c>
    </row>
    <row r="122" spans="1:31" ht="13.5">
      <c r="A122" s="1" t="s">
        <v>912</v>
      </c>
      <c r="B122" s="1">
        <v>13</v>
      </c>
      <c r="C122" s="1">
        <v>27</v>
      </c>
      <c r="D122" s="1" t="s">
        <v>821</v>
      </c>
      <c r="E122" s="1" t="s">
        <v>820</v>
      </c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1" t="s">
        <v>434</v>
      </c>
      <c r="S122" s="11" t="s">
        <v>435</v>
      </c>
      <c r="T122" s="3"/>
      <c r="U122" s="3"/>
      <c r="V122" s="3" t="s">
        <v>429</v>
      </c>
      <c r="W122" s="3"/>
      <c r="X122" s="3"/>
      <c r="Y122" s="3"/>
      <c r="Z122" s="3"/>
      <c r="AA122" s="1"/>
      <c r="AC122" s="28" t="str">
        <f t="shared" si="2"/>
        <v>CONF Delhi(g-Ray Transition Probabilities),Abstract No1C4.(1974)</v>
      </c>
      <c r="AD122" s="28" t="str">
        <f t="shared" si="3"/>
        <v>.1974</v>
      </c>
      <c r="AE122" s="45" t="str">
        <f>IF(COUNTIF(EXFOR!G$9:G$17,"*"&amp;AC122&amp;"*")&gt;0,"○",IF(COUNTIF(EXFOR!J$9:J$17,"*"&amp;W122&amp;"*"&amp;V122)&gt;0,"△","×"))</f>
        <v>×</v>
      </c>
    </row>
    <row r="123" spans="1:31" ht="14.25">
      <c r="A123" s="1" t="s">
        <v>912</v>
      </c>
      <c r="B123" s="1">
        <v>13</v>
      </c>
      <c r="C123" s="1">
        <v>27</v>
      </c>
      <c r="D123" s="1" t="s">
        <v>821</v>
      </c>
      <c r="E123" s="1" t="s">
        <v>820</v>
      </c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" t="s">
        <v>436</v>
      </c>
      <c r="S123" s="11" t="s">
        <v>866</v>
      </c>
      <c r="T123" s="3" t="s">
        <v>437</v>
      </c>
      <c r="U123" s="3" t="s">
        <v>438</v>
      </c>
      <c r="V123" s="3" t="s">
        <v>429</v>
      </c>
      <c r="W123" s="3" t="s">
        <v>373</v>
      </c>
      <c r="X123" s="11" t="s">
        <v>439</v>
      </c>
      <c r="Y123" s="11" t="s">
        <v>440</v>
      </c>
      <c r="Z123" s="3"/>
      <c r="AA123" s="1"/>
      <c r="AC123" s="28" t="str">
        <f t="shared" si="2"/>
        <v>BAP.19(1974)No.1, 74, HF1</v>
      </c>
      <c r="AD123" s="28" t="str">
        <f t="shared" si="3"/>
        <v>G.F.Neal,.1974</v>
      </c>
      <c r="AE123" s="45" t="str">
        <f>IF(COUNTIF(EXFOR!G$9:G$17,"*"&amp;AC123&amp;"*")&gt;0,"○",IF(COUNTIF(EXFOR!J$9:J$17,"*"&amp;W123&amp;"*"&amp;V123)&gt;0,"△","×"))</f>
        <v>×</v>
      </c>
    </row>
    <row r="124" spans="1:31" ht="13.5">
      <c r="A124" s="1" t="s">
        <v>912</v>
      </c>
      <c r="B124" s="1">
        <v>13</v>
      </c>
      <c r="C124" s="1">
        <v>27</v>
      </c>
      <c r="D124" s="1" t="s">
        <v>821</v>
      </c>
      <c r="E124" s="1" t="s">
        <v>820</v>
      </c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" t="s">
        <v>441</v>
      </c>
      <c r="S124" s="11" t="s">
        <v>442</v>
      </c>
      <c r="T124" s="3"/>
      <c r="U124" s="3"/>
      <c r="V124" s="3"/>
      <c r="W124" s="3"/>
      <c r="X124" s="3"/>
      <c r="Y124" s="3"/>
      <c r="Z124" s="3"/>
      <c r="AA124" s="1"/>
      <c r="AC124" s="28" t="str">
        <f t="shared" si="2"/>
        <v>JOUR BAPSA 19 498 EG7.</v>
      </c>
      <c r="AD124" s="28" t="str">
        <f t="shared" si="3"/>
        <v>.</v>
      </c>
      <c r="AE124" s="45" t="str">
        <f>IF(COUNTIF(EXFOR!G$9:G$17,"*"&amp;AC124&amp;"*")&gt;0,"○",IF(COUNTIF(EXFOR!J$9:J$17,"*"&amp;W124&amp;"*"&amp;V124)&gt;0,"△","×"))</f>
        <v>△</v>
      </c>
    </row>
    <row r="125" spans="1:31" ht="15">
      <c r="A125" s="1" t="s">
        <v>912</v>
      </c>
      <c r="B125" s="1">
        <v>13</v>
      </c>
      <c r="C125" s="1">
        <v>27</v>
      </c>
      <c r="D125" s="1" t="s">
        <v>821</v>
      </c>
      <c r="E125" s="1" t="s">
        <v>820</v>
      </c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1" t="s">
        <v>443</v>
      </c>
      <c r="S125" s="11" t="s">
        <v>444</v>
      </c>
      <c r="T125" s="3" t="s">
        <v>1249</v>
      </c>
      <c r="U125" s="3" t="s">
        <v>445</v>
      </c>
      <c r="V125" s="8">
        <v>1974</v>
      </c>
      <c r="W125" s="3" t="s">
        <v>446</v>
      </c>
      <c r="X125" s="11" t="s">
        <v>447</v>
      </c>
      <c r="Y125" s="11" t="s">
        <v>448</v>
      </c>
      <c r="Z125" s="3"/>
      <c r="AA125" s="1"/>
      <c r="AC125" s="28" t="str">
        <f t="shared" si="2"/>
        <v>PHF.9(1974)15</v>
      </c>
      <c r="AD125" s="28" t="str">
        <f t="shared" si="3"/>
        <v>P.Holmberg,.1974</v>
      </c>
      <c r="AE125" s="45" t="str">
        <f>IF(COUNTIF(EXFOR!G$9:G$17,"*"&amp;AC125&amp;"*")&gt;0,"○",IF(COUNTIF(EXFOR!J$9:J$17,"*"&amp;W125&amp;"*"&amp;V125)&gt;0,"△","×"))</f>
        <v>×</v>
      </c>
    </row>
    <row r="126" spans="1:31" ht="13.5">
      <c r="A126" s="1" t="s">
        <v>912</v>
      </c>
      <c r="B126" s="1">
        <v>13</v>
      </c>
      <c r="C126" s="1">
        <v>27</v>
      </c>
      <c r="D126" s="1" t="s">
        <v>821</v>
      </c>
      <c r="E126" s="1" t="s">
        <v>820</v>
      </c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1" t="s">
        <v>449</v>
      </c>
      <c r="S126" s="11" t="s">
        <v>450</v>
      </c>
      <c r="T126" s="3"/>
      <c r="U126" s="3" t="s">
        <v>451</v>
      </c>
      <c r="V126" s="8">
        <v>1974</v>
      </c>
      <c r="W126" s="3"/>
      <c r="X126" s="3"/>
      <c r="Y126" s="3"/>
      <c r="Z126" s="3"/>
      <c r="AA126" s="1"/>
      <c r="AC126" s="28" t="str">
        <f t="shared" si="2"/>
        <v>CONF Vienna(Charged-Particle-Induced Rad Capture),Proc P293.(1974)293</v>
      </c>
      <c r="AD126" s="28" t="str">
        <f t="shared" si="3"/>
        <v>.1974</v>
      </c>
      <c r="AE126" s="45" t="str">
        <f>IF(COUNTIF(EXFOR!G$9:G$17,"*"&amp;AC126&amp;"*")&gt;0,"○",IF(COUNTIF(EXFOR!J$9:J$17,"*"&amp;W126&amp;"*"&amp;V126)&gt;0,"△","×"))</f>
        <v>×</v>
      </c>
    </row>
    <row r="127" spans="1:31" ht="15">
      <c r="A127" s="1" t="s">
        <v>912</v>
      </c>
      <c r="B127" s="1">
        <v>13</v>
      </c>
      <c r="C127" s="1">
        <v>27</v>
      </c>
      <c r="D127" s="1" t="s">
        <v>821</v>
      </c>
      <c r="E127" s="1" t="s">
        <v>820</v>
      </c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3" t="s">
        <v>452</v>
      </c>
      <c r="S127" s="11" t="s">
        <v>823</v>
      </c>
      <c r="T127" s="3" t="s">
        <v>1249</v>
      </c>
      <c r="U127" s="3" t="s">
        <v>453</v>
      </c>
      <c r="V127" s="8">
        <v>1974</v>
      </c>
      <c r="W127" s="3" t="s">
        <v>293</v>
      </c>
      <c r="X127" s="11" t="s">
        <v>454</v>
      </c>
      <c r="Y127" s="11" t="s">
        <v>455</v>
      </c>
      <c r="Z127" s="3"/>
      <c r="AA127" s="1"/>
      <c r="AC127" s="28" t="str">
        <f t="shared" si="2"/>
        <v>PR/C.9(1974)2200</v>
      </c>
      <c r="AD127" s="28" t="str">
        <f t="shared" si="3"/>
        <v>J.Dalmas,.1974</v>
      </c>
      <c r="AE127" s="45" t="str">
        <f>IF(COUNTIF(EXFOR!G$9:G$17,"*"&amp;AC127&amp;"*")&gt;0,"○",IF(COUNTIF(EXFOR!J$9:J$17,"*"&amp;W127&amp;"*"&amp;V127)&gt;0,"△","×"))</f>
        <v>×</v>
      </c>
    </row>
    <row r="128" spans="1:31" ht="15">
      <c r="A128" s="1" t="s">
        <v>912</v>
      </c>
      <c r="B128" s="1">
        <v>13</v>
      </c>
      <c r="C128" s="1">
        <v>27</v>
      </c>
      <c r="D128" s="1" t="s">
        <v>821</v>
      </c>
      <c r="E128" s="1" t="s">
        <v>820</v>
      </c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1" t="s">
        <v>456</v>
      </c>
      <c r="S128" s="11" t="s">
        <v>1426</v>
      </c>
      <c r="T128" s="3" t="s">
        <v>457</v>
      </c>
      <c r="U128" s="3" t="s">
        <v>955</v>
      </c>
      <c r="V128" s="8">
        <v>1974</v>
      </c>
      <c r="W128" s="3" t="s">
        <v>458</v>
      </c>
      <c r="X128" s="11" t="s">
        <v>459</v>
      </c>
      <c r="Y128" s="11" t="s">
        <v>460</v>
      </c>
      <c r="Z128" s="3"/>
      <c r="AA128" s="1"/>
      <c r="AC128" s="28" t="str">
        <f t="shared" si="2"/>
        <v>PL/B.49(1974)40</v>
      </c>
      <c r="AD128" s="28" t="str">
        <f t="shared" si="3"/>
        <v>M.M.Aleonard,.1974</v>
      </c>
      <c r="AE128" s="45" t="str">
        <f>IF(COUNTIF(EXFOR!G$9:G$17,"*"&amp;AC128&amp;"*")&gt;0,"○",IF(COUNTIF(EXFOR!J$9:J$17,"*"&amp;W128&amp;"*"&amp;V128)&gt;0,"△","×"))</f>
        <v>×</v>
      </c>
    </row>
    <row r="129" spans="1:31" ht="13.5">
      <c r="A129" s="1" t="s">
        <v>912</v>
      </c>
      <c r="B129" s="1">
        <v>13</v>
      </c>
      <c r="C129" s="1">
        <v>27</v>
      </c>
      <c r="D129" s="1" t="s">
        <v>821</v>
      </c>
      <c r="E129" s="1" t="s">
        <v>820</v>
      </c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1" t="s">
        <v>461</v>
      </c>
      <c r="S129" s="11" t="s">
        <v>462</v>
      </c>
      <c r="T129" s="3"/>
      <c r="U129" s="3"/>
      <c r="V129" s="8">
        <v>1973</v>
      </c>
      <c r="W129" s="3"/>
      <c r="X129" s="3"/>
      <c r="Y129" s="3"/>
      <c r="Z129" s="3"/>
      <c r="AA129" s="1"/>
      <c r="AC129" s="28" t="str">
        <f t="shared" si="2"/>
        <v>JOUR BAPSA 18 58,G Neal,1/15/73.(1973)</v>
      </c>
      <c r="AD129" s="28" t="str">
        <f t="shared" si="3"/>
        <v>.1973</v>
      </c>
      <c r="AE129" s="45" t="str">
        <f>IF(COUNTIF(EXFOR!G$9:G$17,"*"&amp;AC129&amp;"*")&gt;0,"○",IF(COUNTIF(EXFOR!J$9:J$17,"*"&amp;W129&amp;"*"&amp;V129)&gt;0,"△","×"))</f>
        <v>×</v>
      </c>
    </row>
    <row r="130" spans="1:31" ht="13.5">
      <c r="A130" s="1" t="s">
        <v>912</v>
      </c>
      <c r="B130" s="1">
        <v>13</v>
      </c>
      <c r="C130" s="1">
        <v>27</v>
      </c>
      <c r="D130" s="1" t="s">
        <v>821</v>
      </c>
      <c r="E130" s="1" t="s">
        <v>820</v>
      </c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1" t="s">
        <v>463</v>
      </c>
      <c r="S130" s="11" t="s">
        <v>464</v>
      </c>
      <c r="T130" s="3"/>
      <c r="U130" s="3"/>
      <c r="V130" s="8">
        <v>1973</v>
      </c>
      <c r="W130" s="3"/>
      <c r="X130" s="3"/>
      <c r="Y130" s="3"/>
      <c r="Z130" s="3"/>
      <c r="AA130" s="1"/>
      <c r="AC130" s="28" t="str">
        <f t="shared" si="2"/>
        <v>THESIS DABBB 34B 810.(1973)</v>
      </c>
      <c r="AD130" s="28" t="str">
        <f t="shared" si="3"/>
        <v>.1973</v>
      </c>
      <c r="AE130" s="45" t="str">
        <f>IF(COUNTIF(EXFOR!G$9:G$17,"*"&amp;AC130&amp;"*")&gt;0,"○",IF(COUNTIF(EXFOR!J$9:J$17,"*"&amp;W130&amp;"*"&amp;V130)&gt;0,"△","×"))</f>
        <v>×</v>
      </c>
    </row>
    <row r="131" spans="1:31" ht="13.5">
      <c r="A131" s="1" t="s">
        <v>912</v>
      </c>
      <c r="B131" s="1">
        <v>13</v>
      </c>
      <c r="C131" s="1">
        <v>27</v>
      </c>
      <c r="D131" s="1" t="s">
        <v>821</v>
      </c>
      <c r="E131" s="1" t="s">
        <v>820</v>
      </c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1" t="s">
        <v>465</v>
      </c>
      <c r="S131" s="11" t="s">
        <v>466</v>
      </c>
      <c r="T131" s="3"/>
      <c r="U131" s="3"/>
      <c r="V131" s="8">
        <v>1973</v>
      </c>
      <c r="W131" s="3"/>
      <c r="X131" s="3"/>
      <c r="Y131" s="3"/>
      <c r="Z131" s="3"/>
      <c r="AA131" s="1"/>
      <c r="AC131" s="28" t="str">
        <f t="shared" si="2"/>
        <v>REPT Univ Notre Dame 1973 Annual,P109.(1973)</v>
      </c>
      <c r="AD131" s="28" t="str">
        <f t="shared" si="3"/>
        <v>.1973</v>
      </c>
      <c r="AE131" s="45" t="str">
        <f>IF(COUNTIF(EXFOR!G$9:G$17,"*"&amp;AC131&amp;"*")&gt;0,"○",IF(COUNTIF(EXFOR!J$9:J$17,"*"&amp;W131&amp;"*"&amp;V131)&gt;0,"△","×"))</f>
        <v>×</v>
      </c>
    </row>
    <row r="132" spans="1:31" ht="14.25">
      <c r="A132" s="1" t="s">
        <v>912</v>
      </c>
      <c r="B132" s="1">
        <v>13</v>
      </c>
      <c r="C132" s="1">
        <v>27</v>
      </c>
      <c r="D132" s="1" t="s">
        <v>821</v>
      </c>
      <c r="E132" s="1" t="s">
        <v>820</v>
      </c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1" t="s">
        <v>467</v>
      </c>
      <c r="S132" s="11" t="s">
        <v>1426</v>
      </c>
      <c r="T132" s="3" t="s">
        <v>468</v>
      </c>
      <c r="U132" s="3" t="s">
        <v>391</v>
      </c>
      <c r="V132" s="8">
        <v>1973</v>
      </c>
      <c r="W132" s="3" t="s">
        <v>373</v>
      </c>
      <c r="X132" s="11" t="s">
        <v>439</v>
      </c>
      <c r="Y132" s="11" t="s">
        <v>469</v>
      </c>
      <c r="Z132" s="3"/>
      <c r="AA132" s="1"/>
      <c r="AC132" s="28" t="str">
        <f aca="true" t="shared" si="4" ref="AC132:AC195">S132&amp;"."&amp;IF(IF(T132="","",T132)&amp;IF(V132="",",","("&amp;V132&amp;")")&amp;IF(U132="","",U132)=",","",IF(T132="","",T132)&amp;IF(V132="",",","("&amp;V132&amp;")")&amp;IF(U132="","",U132))</f>
        <v>PL/B.45(1973)127</v>
      </c>
      <c r="AD132" s="28" t="str">
        <f aca="true" t="shared" si="5" ref="AD132:AD195">W132&amp;"."&amp;V132</f>
        <v>G.F.Neal,.1973</v>
      </c>
      <c r="AE132" s="45" t="str">
        <f>IF(COUNTIF(EXFOR!G$9:G$17,"*"&amp;AC132&amp;"*")&gt;0,"○",IF(COUNTIF(EXFOR!J$9:J$17,"*"&amp;W132&amp;"*"&amp;V132)&gt;0,"△","×"))</f>
        <v>×</v>
      </c>
    </row>
    <row r="133" spans="1:31" ht="15">
      <c r="A133" s="1" t="s">
        <v>912</v>
      </c>
      <c r="B133" s="1">
        <v>13</v>
      </c>
      <c r="C133" s="1">
        <v>27</v>
      </c>
      <c r="D133" s="1" t="s">
        <v>821</v>
      </c>
      <c r="E133" s="1" t="s">
        <v>820</v>
      </c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1" t="s">
        <v>470</v>
      </c>
      <c r="S133" s="11" t="s">
        <v>471</v>
      </c>
      <c r="T133" s="3" t="s">
        <v>1302</v>
      </c>
      <c r="U133" s="3" t="s">
        <v>472</v>
      </c>
      <c r="V133" s="8">
        <v>1973</v>
      </c>
      <c r="W133" s="3" t="s">
        <v>473</v>
      </c>
      <c r="X133" s="23" t="s">
        <v>474</v>
      </c>
      <c r="Y133" s="11" t="s">
        <v>475</v>
      </c>
      <c r="Z133" s="3"/>
      <c r="AA133" s="1"/>
      <c r="AC133" s="28" t="str">
        <f t="shared" si="4"/>
        <v>RPA.8(1973)307</v>
      </c>
      <c r="AD133" s="28" t="str">
        <f t="shared" si="5"/>
        <v>C.Miehe,.1973</v>
      </c>
      <c r="AE133" s="45" t="str">
        <f>IF(COUNTIF(EXFOR!G$9:G$17,"*"&amp;AC133&amp;"*")&gt;0,"○",IF(COUNTIF(EXFOR!J$9:J$17,"*"&amp;W133&amp;"*"&amp;V133)&gt;0,"△","×"))</f>
        <v>×</v>
      </c>
    </row>
    <row r="134" spans="1:31" ht="13.5">
      <c r="A134" s="1" t="s">
        <v>912</v>
      </c>
      <c r="B134" s="1">
        <v>13</v>
      </c>
      <c r="C134" s="1">
        <v>27</v>
      </c>
      <c r="D134" s="1" t="s">
        <v>821</v>
      </c>
      <c r="E134" s="1" t="s">
        <v>820</v>
      </c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1" t="s">
        <v>476</v>
      </c>
      <c r="S134" s="11" t="s">
        <v>477</v>
      </c>
      <c r="T134" s="3" t="s">
        <v>1045</v>
      </c>
      <c r="U134" s="3" t="s">
        <v>478</v>
      </c>
      <c r="V134" s="8">
        <v>1973</v>
      </c>
      <c r="W134" s="3"/>
      <c r="X134" s="3"/>
      <c r="Y134" s="3"/>
      <c r="Z134" s="3"/>
      <c r="AA134" s="1"/>
      <c r="AC134" s="28" t="str">
        <f t="shared" si="4"/>
        <v>CONF Munich(Nucl Phys),Vol1 P635.1(1973)635</v>
      </c>
      <c r="AD134" s="28" t="str">
        <f t="shared" si="5"/>
        <v>.1973</v>
      </c>
      <c r="AE134" s="45" t="str">
        <f>IF(COUNTIF(EXFOR!G$9:G$17,"*"&amp;AC134&amp;"*")&gt;0,"○",IF(COUNTIF(EXFOR!J$9:J$17,"*"&amp;W134&amp;"*"&amp;V134)&gt;0,"△","×"))</f>
        <v>×</v>
      </c>
    </row>
    <row r="135" spans="1:31" ht="14.25">
      <c r="A135" s="1" t="s">
        <v>912</v>
      </c>
      <c r="B135" s="1">
        <v>13</v>
      </c>
      <c r="C135" s="1">
        <v>27</v>
      </c>
      <c r="D135" s="1" t="s">
        <v>821</v>
      </c>
      <c r="E135" s="1" t="s">
        <v>820</v>
      </c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" t="s">
        <v>479</v>
      </c>
      <c r="S135" s="11" t="s">
        <v>480</v>
      </c>
      <c r="T135" s="3" t="s">
        <v>1045</v>
      </c>
      <c r="U135" s="3" t="s">
        <v>481</v>
      </c>
      <c r="V135" s="8">
        <v>1973</v>
      </c>
      <c r="W135" s="3" t="s">
        <v>482</v>
      </c>
      <c r="X135" s="23" t="s">
        <v>483</v>
      </c>
      <c r="Y135" s="11" t="s">
        <v>484</v>
      </c>
      <c r="Z135" s="3"/>
      <c r="AA135" s="1"/>
      <c r="AC135" s="28" t="str">
        <f t="shared" si="4"/>
        <v>Proc.Int.Conf.Nucl.Phys., Munich, J.de Boer, H.J.Mang, Eds., North-Holland Publ.Co., Amsterdam, Vol.1, p.575 (1973).1(1973)575</v>
      </c>
      <c r="AD135" s="28" t="str">
        <f t="shared" si="5"/>
        <v>C.M.da Silva.1973</v>
      </c>
      <c r="AE135" s="45" t="str">
        <f>IF(COUNTIF(EXFOR!G$9:G$17,"*"&amp;AC135&amp;"*")&gt;0,"○",IF(COUNTIF(EXFOR!J$9:J$17,"*"&amp;W135&amp;"*"&amp;V135)&gt;0,"△","×"))</f>
        <v>×</v>
      </c>
    </row>
    <row r="136" spans="1:31" ht="15">
      <c r="A136" s="1" t="s">
        <v>912</v>
      </c>
      <c r="B136" s="1">
        <v>13</v>
      </c>
      <c r="C136" s="1">
        <v>27</v>
      </c>
      <c r="D136" s="1" t="s">
        <v>821</v>
      </c>
      <c r="E136" s="1" t="s">
        <v>820</v>
      </c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3" t="s">
        <v>485</v>
      </c>
      <c r="S136" s="11" t="s">
        <v>486</v>
      </c>
      <c r="T136" s="3" t="s">
        <v>487</v>
      </c>
      <c r="U136" s="3" t="s">
        <v>488</v>
      </c>
      <c r="V136" s="8">
        <v>1973</v>
      </c>
      <c r="W136" s="3" t="s">
        <v>489</v>
      </c>
      <c r="X136" s="11" t="s">
        <v>489</v>
      </c>
      <c r="Y136" s="11" t="s">
        <v>490</v>
      </c>
      <c r="Z136" s="3"/>
      <c r="AA136" s="1"/>
      <c r="AC136" s="28" t="str">
        <f t="shared" si="4"/>
        <v> CR/B.277(1973)435</v>
      </c>
      <c r="AD136" s="28" t="str">
        <f t="shared" si="5"/>
        <v>J.Dalmas.1973</v>
      </c>
      <c r="AE136" s="45" t="str">
        <f>IF(COUNTIF(EXFOR!G$9:G$17,"*"&amp;AC136&amp;"*")&gt;0,"○",IF(COUNTIF(EXFOR!J$9:J$17,"*"&amp;W136&amp;"*"&amp;V136)&gt;0,"△","×"))</f>
        <v>×</v>
      </c>
    </row>
    <row r="137" spans="1:31" ht="13.5">
      <c r="A137" s="1" t="s">
        <v>912</v>
      </c>
      <c r="B137" s="1">
        <v>13</v>
      </c>
      <c r="C137" s="1">
        <v>27</v>
      </c>
      <c r="D137" s="1" t="s">
        <v>821</v>
      </c>
      <c r="E137" s="1" t="s">
        <v>820</v>
      </c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1" t="s">
        <v>491</v>
      </c>
      <c r="S137" s="11" t="s">
        <v>492</v>
      </c>
      <c r="T137" s="3" t="s">
        <v>487</v>
      </c>
      <c r="U137" s="3" t="s">
        <v>493</v>
      </c>
      <c r="V137" s="8">
        <v>1973</v>
      </c>
      <c r="W137" s="3" t="s">
        <v>489</v>
      </c>
      <c r="X137" s="11" t="s">
        <v>489</v>
      </c>
      <c r="Y137" s="11" t="s">
        <v>494</v>
      </c>
      <c r="Z137" s="3"/>
      <c r="AA137" s="1"/>
      <c r="AC137" s="28" t="str">
        <f t="shared" si="4"/>
        <v>CR/B.277(1973)237</v>
      </c>
      <c r="AD137" s="28" t="str">
        <f t="shared" si="5"/>
        <v>J.Dalmas.1973</v>
      </c>
      <c r="AE137" s="45" t="str">
        <f>IF(COUNTIF(EXFOR!G$9:G$17,"*"&amp;AC137&amp;"*")&gt;0,"○",IF(COUNTIF(EXFOR!J$9:J$17,"*"&amp;W137&amp;"*"&amp;V137)&gt;0,"△","×"))</f>
        <v>×</v>
      </c>
    </row>
    <row r="138" spans="1:31" ht="15">
      <c r="A138" s="1" t="s">
        <v>912</v>
      </c>
      <c r="B138" s="1">
        <v>13</v>
      </c>
      <c r="C138" s="1">
        <v>27</v>
      </c>
      <c r="D138" s="1" t="s">
        <v>821</v>
      </c>
      <c r="E138" s="1" t="s">
        <v>820</v>
      </c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 t="s">
        <v>495</v>
      </c>
      <c r="S138" s="1" t="s">
        <v>496</v>
      </c>
      <c r="T138" s="1">
        <v>34</v>
      </c>
      <c r="U138" s="1">
        <v>357</v>
      </c>
      <c r="V138" s="1">
        <v>1973</v>
      </c>
      <c r="W138" s="3" t="s">
        <v>293</v>
      </c>
      <c r="X138" s="11" t="s">
        <v>497</v>
      </c>
      <c r="Y138" s="11" t="s">
        <v>498</v>
      </c>
      <c r="Z138" s="3"/>
      <c r="AA138" s="1"/>
      <c r="AC138" s="28" t="str">
        <f t="shared" si="4"/>
        <v>JP(Paris).34(1973)357</v>
      </c>
      <c r="AD138" s="28" t="str">
        <f t="shared" si="5"/>
        <v>J.Dalmas,.1973</v>
      </c>
      <c r="AE138" s="45" t="str">
        <f>IF(COUNTIF(EXFOR!G$9:G$17,"*"&amp;AC138&amp;"*")&gt;0,"○",IF(COUNTIF(EXFOR!J$9:J$17,"*"&amp;W138&amp;"*"&amp;V138)&gt;0,"△","×"))</f>
        <v>×</v>
      </c>
    </row>
    <row r="139" spans="1:31" ht="13.5">
      <c r="A139" s="1" t="s">
        <v>912</v>
      </c>
      <c r="B139" s="1">
        <v>13</v>
      </c>
      <c r="C139" s="1">
        <v>27</v>
      </c>
      <c r="D139" s="1" t="s">
        <v>821</v>
      </c>
      <c r="E139" s="1" t="s">
        <v>820</v>
      </c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1" t="s">
        <v>499</v>
      </c>
      <c r="S139" s="11" t="s">
        <v>500</v>
      </c>
      <c r="T139" s="3"/>
      <c r="U139" s="3"/>
      <c r="V139" s="3" t="s">
        <v>501</v>
      </c>
      <c r="W139" s="3"/>
      <c r="X139" s="3"/>
      <c r="Y139" s="3"/>
      <c r="Z139" s="3"/>
      <c r="AA139" s="1"/>
      <c r="AC139" s="28" t="str">
        <f t="shared" si="4"/>
        <v>REPT EANDC(OR)-132/L P10.(1973)</v>
      </c>
      <c r="AD139" s="28" t="str">
        <f t="shared" si="5"/>
        <v>.1973</v>
      </c>
      <c r="AE139" s="45" t="str">
        <f>IF(COUNTIF(EXFOR!G$9:G$17,"*"&amp;AC139&amp;"*")&gt;0,"○",IF(COUNTIF(EXFOR!J$9:J$17,"*"&amp;W139&amp;"*"&amp;V139)&gt;0,"△","×"))</f>
        <v>×</v>
      </c>
    </row>
    <row r="140" spans="1:31" ht="13.5">
      <c r="A140" s="1" t="s">
        <v>912</v>
      </c>
      <c r="B140" s="1">
        <v>13</v>
      </c>
      <c r="C140" s="1">
        <v>27</v>
      </c>
      <c r="D140" s="1" t="s">
        <v>821</v>
      </c>
      <c r="E140" s="1" t="s">
        <v>820</v>
      </c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1" t="s">
        <v>502</v>
      </c>
      <c r="S140" s="11" t="s">
        <v>503</v>
      </c>
      <c r="T140" s="8">
        <v>5</v>
      </c>
      <c r="U140" s="8">
        <v>142</v>
      </c>
      <c r="V140" s="3" t="s">
        <v>501</v>
      </c>
      <c r="W140" s="3"/>
      <c r="X140" s="3"/>
      <c r="Y140" s="3"/>
      <c r="Z140" s="3"/>
      <c r="AA140" s="1"/>
      <c r="AC140" s="28" t="str">
        <f t="shared" si="4"/>
        <v>JOUR PANUA 5 142.5(1973)142</v>
      </c>
      <c r="AD140" s="28" t="str">
        <f t="shared" si="5"/>
        <v>.1973</v>
      </c>
      <c r="AE140" s="45" t="str">
        <f>IF(COUNTIF(EXFOR!G$9:G$17,"*"&amp;AC140&amp;"*")&gt;0,"○",IF(COUNTIF(EXFOR!J$9:J$17,"*"&amp;W140&amp;"*"&amp;V140)&gt;0,"△","×"))</f>
        <v>×</v>
      </c>
    </row>
    <row r="141" spans="1:31" ht="13.5">
      <c r="A141" s="1" t="s">
        <v>912</v>
      </c>
      <c r="B141" s="1">
        <v>13</v>
      </c>
      <c r="C141" s="1">
        <v>27</v>
      </c>
      <c r="D141" s="1" t="s">
        <v>821</v>
      </c>
      <c r="E141" s="1" t="s">
        <v>820</v>
      </c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1" t="s">
        <v>504</v>
      </c>
      <c r="S141" s="11" t="s">
        <v>505</v>
      </c>
      <c r="T141" s="3" t="s">
        <v>929</v>
      </c>
      <c r="U141" s="3" t="s">
        <v>506</v>
      </c>
      <c r="V141" s="3" t="s">
        <v>501</v>
      </c>
      <c r="W141" s="3"/>
      <c r="X141" s="3"/>
      <c r="Y141" s="3"/>
      <c r="Z141" s="3"/>
      <c r="AA141" s="1"/>
      <c r="AC141" s="28" t="str">
        <f t="shared" si="4"/>
        <v>JOUR PANUA 5 194.5(1973)194</v>
      </c>
      <c r="AD141" s="28" t="str">
        <f t="shared" si="5"/>
        <v>.1973</v>
      </c>
      <c r="AE141" s="45" t="str">
        <f>IF(COUNTIF(EXFOR!G$9:G$17,"*"&amp;AC141&amp;"*")&gt;0,"○",IF(COUNTIF(EXFOR!J$9:J$17,"*"&amp;W141&amp;"*"&amp;V141)&gt;0,"△","×"))</f>
        <v>×</v>
      </c>
    </row>
    <row r="142" spans="1:31" ht="14.25">
      <c r="A142" s="1" t="s">
        <v>912</v>
      </c>
      <c r="B142" s="1">
        <v>13</v>
      </c>
      <c r="C142" s="1">
        <v>27</v>
      </c>
      <c r="D142" s="1" t="s">
        <v>821</v>
      </c>
      <c r="E142" s="1" t="s">
        <v>820</v>
      </c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1" t="s">
        <v>507</v>
      </c>
      <c r="S142" s="11" t="s">
        <v>508</v>
      </c>
      <c r="T142" s="3" t="s">
        <v>509</v>
      </c>
      <c r="U142" s="3" t="s">
        <v>824</v>
      </c>
      <c r="V142" s="3" t="s">
        <v>501</v>
      </c>
      <c r="W142" s="3" t="s">
        <v>510</v>
      </c>
      <c r="X142" s="11" t="s">
        <v>511</v>
      </c>
      <c r="Y142" s="11" t="s">
        <v>512</v>
      </c>
      <c r="Z142" s="3"/>
      <c r="AA142" s="1"/>
      <c r="AC142" s="28" t="str">
        <f t="shared" si="4"/>
        <v>Part.Nucl. 6, 76 (1973).6(1973)76</v>
      </c>
      <c r="AD142" s="28" t="str">
        <f t="shared" si="5"/>
        <v>L.E.Carlson,.1973</v>
      </c>
      <c r="AE142" s="45" t="str">
        <f>IF(COUNTIF(EXFOR!G$9:G$17,"*"&amp;AC142&amp;"*")&gt;0,"○",IF(COUNTIF(EXFOR!J$9:J$17,"*"&amp;W142&amp;"*"&amp;V142)&gt;0,"△","×"))</f>
        <v>×</v>
      </c>
    </row>
    <row r="143" spans="1:31" ht="13.5">
      <c r="A143" s="1" t="s">
        <v>912</v>
      </c>
      <c r="B143" s="1">
        <v>13</v>
      </c>
      <c r="C143" s="1">
        <v>27</v>
      </c>
      <c r="D143" s="1" t="s">
        <v>821</v>
      </c>
      <c r="E143" s="1" t="s">
        <v>820</v>
      </c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1" t="s">
        <v>513</v>
      </c>
      <c r="S143" s="11" t="s">
        <v>514</v>
      </c>
      <c r="T143" s="3" t="s">
        <v>515</v>
      </c>
      <c r="U143" s="3" t="s">
        <v>516</v>
      </c>
      <c r="V143" s="3" t="s">
        <v>501</v>
      </c>
      <c r="W143" s="3"/>
      <c r="X143" s="3"/>
      <c r="Y143" s="3"/>
      <c r="Z143" s="3"/>
      <c r="AA143" s="1"/>
      <c r="AC143" s="28" t="str">
        <f t="shared" si="4"/>
        <v>REPT ANU-P-564,p4-2.564(1973)4-2</v>
      </c>
      <c r="AD143" s="28" t="str">
        <f t="shared" si="5"/>
        <v>.1973</v>
      </c>
      <c r="AE143" s="45" t="str">
        <f>IF(COUNTIF(EXFOR!G$9:G$17,"*"&amp;AC143&amp;"*")&gt;0,"○",IF(COUNTIF(EXFOR!J$9:J$17,"*"&amp;W143&amp;"*"&amp;V143)&gt;0,"△","×"))</f>
        <v>×</v>
      </c>
    </row>
    <row r="144" spans="1:31" ht="13.5">
      <c r="A144" s="1" t="s">
        <v>912</v>
      </c>
      <c r="B144" s="1">
        <v>13</v>
      </c>
      <c r="C144" s="1">
        <v>27</v>
      </c>
      <c r="D144" s="1" t="s">
        <v>821</v>
      </c>
      <c r="E144" s="1" t="s">
        <v>820</v>
      </c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1" t="s">
        <v>517</v>
      </c>
      <c r="S144" s="11" t="s">
        <v>518</v>
      </c>
      <c r="T144" s="3" t="s">
        <v>519</v>
      </c>
      <c r="U144" s="3" t="s">
        <v>321</v>
      </c>
      <c r="V144" s="3" t="s">
        <v>501</v>
      </c>
      <c r="W144" s="3"/>
      <c r="X144" s="3"/>
      <c r="Y144" s="3"/>
      <c r="Z144" s="3"/>
      <c r="AA144" s="1"/>
      <c r="AC144" s="28" t="str">
        <f t="shared" si="4"/>
        <v>REPT INDC(SEC)-35/L P20.35(1973)20</v>
      </c>
      <c r="AD144" s="28" t="str">
        <f t="shared" si="5"/>
        <v>.1973</v>
      </c>
      <c r="AE144" s="45" t="str">
        <f>IF(COUNTIF(EXFOR!G$9:G$17,"*"&amp;AC144&amp;"*")&gt;0,"○",IF(COUNTIF(EXFOR!J$9:J$17,"*"&amp;W144&amp;"*"&amp;V144)&gt;0,"△","×"))</f>
        <v>×</v>
      </c>
    </row>
    <row r="145" spans="1:31" ht="13.5">
      <c r="A145" s="1" t="s">
        <v>912</v>
      </c>
      <c r="B145" s="1">
        <v>13</v>
      </c>
      <c r="C145" s="1">
        <v>27</v>
      </c>
      <c r="D145" s="1" t="s">
        <v>821</v>
      </c>
      <c r="E145" s="1" t="s">
        <v>820</v>
      </c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1" t="s">
        <v>520</v>
      </c>
      <c r="S145" s="11" t="s">
        <v>521</v>
      </c>
      <c r="T145" s="3" t="s">
        <v>522</v>
      </c>
      <c r="U145" s="3" t="s">
        <v>523</v>
      </c>
      <c r="V145" s="3" t="s">
        <v>501</v>
      </c>
      <c r="W145" s="3"/>
      <c r="X145" s="3"/>
      <c r="Y145" s="3"/>
      <c r="Z145" s="3"/>
      <c r="AA145" s="1"/>
      <c r="AC145" s="28" t="str">
        <f t="shared" si="4"/>
        <v>JOUR BAPSA 18 677 HK6.18(1973)677 HK6</v>
      </c>
      <c r="AD145" s="28" t="str">
        <f t="shared" si="5"/>
        <v>.1973</v>
      </c>
      <c r="AE145" s="45" t="str">
        <f>IF(COUNTIF(EXFOR!G$9:G$17,"*"&amp;AC145&amp;"*")&gt;0,"○",IF(COUNTIF(EXFOR!J$9:J$17,"*"&amp;W145&amp;"*"&amp;V145)&gt;0,"△","×"))</f>
        <v>×</v>
      </c>
    </row>
    <row r="146" spans="1:31" ht="13.5">
      <c r="A146" s="1" t="s">
        <v>912</v>
      </c>
      <c r="B146" s="1">
        <v>13</v>
      </c>
      <c r="C146" s="1">
        <v>27</v>
      </c>
      <c r="D146" s="1" t="s">
        <v>821</v>
      </c>
      <c r="E146" s="1" t="s">
        <v>820</v>
      </c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1" t="s">
        <v>524</v>
      </c>
      <c r="S146" s="11" t="s">
        <v>525</v>
      </c>
      <c r="T146" s="3" t="s">
        <v>1261</v>
      </c>
      <c r="U146" s="3" t="s">
        <v>526</v>
      </c>
      <c r="V146" s="3" t="s">
        <v>527</v>
      </c>
      <c r="W146" s="3"/>
      <c r="X146" s="3"/>
      <c r="Y146" s="3"/>
      <c r="Z146" s="3"/>
      <c r="AA146" s="1"/>
      <c r="AC146" s="28" t="str">
        <f t="shared" si="4"/>
        <v>REPT INDC(SEC)-28/L,P115,11/30/72.28(1972)115</v>
      </c>
      <c r="AD146" s="28" t="str">
        <f t="shared" si="5"/>
        <v>.1972</v>
      </c>
      <c r="AE146" s="45" t="str">
        <f>IF(COUNTIF(EXFOR!G$9:G$17,"*"&amp;AC146&amp;"*")&gt;0,"○",IF(COUNTIF(EXFOR!J$9:J$17,"*"&amp;W146&amp;"*"&amp;V146)&gt;0,"△","×"))</f>
        <v>×</v>
      </c>
    </row>
    <row r="147" spans="1:31" ht="13.5">
      <c r="A147" s="1" t="s">
        <v>912</v>
      </c>
      <c r="B147" s="1">
        <v>13</v>
      </c>
      <c r="C147" s="1">
        <v>27</v>
      </c>
      <c r="D147" s="1" t="s">
        <v>821</v>
      </c>
      <c r="E147" s="1" t="s">
        <v>820</v>
      </c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1" t="s">
        <v>528</v>
      </c>
      <c r="S147" s="11" t="s">
        <v>529</v>
      </c>
      <c r="T147" s="3" t="s">
        <v>530</v>
      </c>
      <c r="U147" s="3" t="s">
        <v>437</v>
      </c>
      <c r="V147" s="3" t="s">
        <v>527</v>
      </c>
      <c r="W147" s="3"/>
      <c r="X147" s="3"/>
      <c r="Y147" s="3"/>
      <c r="Z147" s="3"/>
      <c r="AA147" s="1"/>
      <c r="AC147" s="28" t="str">
        <f t="shared" si="4"/>
        <v>CONF Bombay(Nucl Phys,Solid State Phys) Vol14B P19.14(1972)19</v>
      </c>
      <c r="AD147" s="28" t="str">
        <f t="shared" si="5"/>
        <v>.1972</v>
      </c>
      <c r="AE147" s="45" t="str">
        <f>IF(COUNTIF(EXFOR!G$9:G$17,"*"&amp;AC147&amp;"*")&gt;0,"○",IF(COUNTIF(EXFOR!J$9:J$17,"*"&amp;W147&amp;"*"&amp;V147)&gt;0,"△","×"))</f>
        <v>×</v>
      </c>
    </row>
    <row r="148" spans="1:31" ht="13.5">
      <c r="A148" s="1" t="s">
        <v>912</v>
      </c>
      <c r="B148" s="1">
        <v>13</v>
      </c>
      <c r="C148" s="1">
        <v>27</v>
      </c>
      <c r="D148" s="1" t="s">
        <v>821</v>
      </c>
      <c r="E148" s="1" t="s">
        <v>820</v>
      </c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1" t="s">
        <v>531</v>
      </c>
      <c r="S148" s="11" t="s">
        <v>532</v>
      </c>
      <c r="T148" s="3" t="s">
        <v>533</v>
      </c>
      <c r="U148" s="3" t="s">
        <v>468</v>
      </c>
      <c r="V148" s="3" t="s">
        <v>527</v>
      </c>
      <c r="W148" s="3"/>
      <c r="X148" s="3"/>
      <c r="Y148" s="3"/>
      <c r="Z148" s="3"/>
      <c r="AA148" s="1"/>
      <c r="AC148" s="28" t="str">
        <f t="shared" si="4"/>
        <v>REPT BARC-614,P45.614(1972)45</v>
      </c>
      <c r="AD148" s="28" t="str">
        <f t="shared" si="5"/>
        <v>.1972</v>
      </c>
      <c r="AE148" s="45" t="str">
        <f>IF(COUNTIF(EXFOR!G$9:G$17,"*"&amp;AC148&amp;"*")&gt;0,"○",IF(COUNTIF(EXFOR!J$9:J$17,"*"&amp;W148&amp;"*"&amp;V148)&gt;0,"△","×"))</f>
        <v>×</v>
      </c>
    </row>
    <row r="149" spans="1:31" ht="13.5">
      <c r="A149" s="1" t="s">
        <v>912</v>
      </c>
      <c r="B149" s="1">
        <v>13</v>
      </c>
      <c r="C149" s="1">
        <v>27</v>
      </c>
      <c r="D149" s="1" t="s">
        <v>821</v>
      </c>
      <c r="E149" s="1" t="s">
        <v>820</v>
      </c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1" t="s">
        <v>534</v>
      </c>
      <c r="S149" s="11" t="s">
        <v>535</v>
      </c>
      <c r="T149" s="3" t="s">
        <v>280</v>
      </c>
      <c r="U149" s="3" t="s">
        <v>536</v>
      </c>
      <c r="V149" s="3" t="s">
        <v>527</v>
      </c>
      <c r="W149" s="3"/>
      <c r="X149" s="3"/>
      <c r="Y149" s="3"/>
      <c r="Z149" s="3"/>
      <c r="AA149" s="1"/>
      <c r="AC149" s="28" t="str">
        <f t="shared" si="4"/>
        <v>JOUR BAPSA 17 484,G F Neal,4/30/72.17(1972)484,G F</v>
      </c>
      <c r="AD149" s="28" t="str">
        <f t="shared" si="5"/>
        <v>.1972</v>
      </c>
      <c r="AE149" s="45" t="str">
        <f>IF(COUNTIF(EXFOR!G$9:G$17,"*"&amp;AC149&amp;"*")&gt;0,"○",IF(COUNTIF(EXFOR!J$9:J$17,"*"&amp;W149&amp;"*"&amp;V149)&gt;0,"△","×"))</f>
        <v>×</v>
      </c>
    </row>
    <row r="150" spans="1:31" ht="15">
      <c r="A150" s="1" t="s">
        <v>912</v>
      </c>
      <c r="B150" s="1">
        <v>13</v>
      </c>
      <c r="C150" s="1">
        <v>27</v>
      </c>
      <c r="D150" s="1" t="s">
        <v>821</v>
      </c>
      <c r="E150" s="1" t="s">
        <v>820</v>
      </c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1" t="s">
        <v>537</v>
      </c>
      <c r="S150" s="11" t="s">
        <v>538</v>
      </c>
      <c r="T150" s="3" t="s">
        <v>539</v>
      </c>
      <c r="U150" s="3" t="s">
        <v>540</v>
      </c>
      <c r="V150" s="3" t="s">
        <v>527</v>
      </c>
      <c r="W150" s="3" t="s">
        <v>541</v>
      </c>
      <c r="X150" s="11" t="s">
        <v>542</v>
      </c>
      <c r="Y150" s="11" t="s">
        <v>543</v>
      </c>
      <c r="Z150" s="3"/>
      <c r="AA150" s="1"/>
      <c r="AC150" s="28" t="str">
        <f t="shared" si="4"/>
        <v>CHP 10, 55 (1972).10(1972)55</v>
      </c>
      <c r="AD150" s="28" t="str">
        <f t="shared" si="5"/>
        <v>T.H.Hsu,.1972</v>
      </c>
      <c r="AE150" s="45" t="str">
        <f>IF(COUNTIF(EXFOR!G$9:G$17,"*"&amp;AC150&amp;"*")&gt;0,"○",IF(COUNTIF(EXFOR!J$9:J$17,"*"&amp;W150&amp;"*"&amp;V150)&gt;0,"△","×"))</f>
        <v>×</v>
      </c>
    </row>
    <row r="151" spans="1:31" ht="14.25">
      <c r="A151" s="1" t="s">
        <v>912</v>
      </c>
      <c r="B151" s="1">
        <v>13</v>
      </c>
      <c r="C151" s="1">
        <v>27</v>
      </c>
      <c r="D151" s="1" t="s">
        <v>821</v>
      </c>
      <c r="E151" s="1" t="s">
        <v>820</v>
      </c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1" t="s">
        <v>544</v>
      </c>
      <c r="S151" s="11" t="s">
        <v>545</v>
      </c>
      <c r="T151" s="3" t="s">
        <v>546</v>
      </c>
      <c r="U151" s="3" t="s">
        <v>547</v>
      </c>
      <c r="V151" s="3" t="s">
        <v>527</v>
      </c>
      <c r="W151" s="3" t="s">
        <v>548</v>
      </c>
      <c r="X151" s="11" t="s">
        <v>548</v>
      </c>
      <c r="Y151" s="11" t="s">
        <v>549</v>
      </c>
      <c r="Z151" s="3"/>
      <c r="AA151" s="1"/>
      <c r="AC151" s="28" t="str">
        <f t="shared" si="4"/>
        <v>Comment.Phys.-Math. 42, 261 (1972). 42(1972)261</v>
      </c>
      <c r="AD151" s="28" t="str">
        <f t="shared" si="5"/>
        <v>I.Forsblom.1972</v>
      </c>
      <c r="AE151" s="45" t="str">
        <f>IF(COUNTIF(EXFOR!G$9:G$17,"*"&amp;AC151&amp;"*")&gt;0,"○",IF(COUNTIF(EXFOR!J$9:J$17,"*"&amp;W151&amp;"*"&amp;V151)&gt;0,"△","×"))</f>
        <v>×</v>
      </c>
    </row>
    <row r="152" spans="1:31" ht="14.25">
      <c r="A152" s="1" t="s">
        <v>912</v>
      </c>
      <c r="B152" s="1">
        <v>13</v>
      </c>
      <c r="C152" s="1">
        <v>27</v>
      </c>
      <c r="D152" s="1" t="s">
        <v>821</v>
      </c>
      <c r="E152" s="1" t="s">
        <v>820</v>
      </c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1" t="s">
        <v>550</v>
      </c>
      <c r="S152" s="11" t="s">
        <v>551</v>
      </c>
      <c r="T152" s="3" t="s">
        <v>552</v>
      </c>
      <c r="U152" s="3" t="s">
        <v>553</v>
      </c>
      <c r="V152" s="3" t="s">
        <v>527</v>
      </c>
      <c r="W152" s="3" t="s">
        <v>554</v>
      </c>
      <c r="X152" s="11" t="s">
        <v>555</v>
      </c>
      <c r="Y152" s="11" t="s">
        <v>1587</v>
      </c>
      <c r="Z152" s="3"/>
      <c r="AA152" s="1"/>
      <c r="AC152" s="28" t="str">
        <f t="shared" si="4"/>
        <v>Comment.Phys.-Math. 42, 260 (1972).42(1972) 260</v>
      </c>
      <c r="AD152" s="28" t="str">
        <f t="shared" si="5"/>
        <v>I.Forsblom,.1972</v>
      </c>
      <c r="AE152" s="45" t="str">
        <f>IF(COUNTIF(EXFOR!G$9:G$17,"*"&amp;AC152&amp;"*")&gt;0,"○",IF(COUNTIF(EXFOR!J$9:J$17,"*"&amp;W152&amp;"*"&amp;V152)&gt;0,"△","×"))</f>
        <v>×</v>
      </c>
    </row>
    <row r="153" spans="1:31" ht="13.5">
      <c r="A153" s="1" t="s">
        <v>912</v>
      </c>
      <c r="B153" s="1">
        <v>13</v>
      </c>
      <c r="C153" s="1">
        <v>27</v>
      </c>
      <c r="D153" s="1" t="s">
        <v>821</v>
      </c>
      <c r="E153" s="1" t="s">
        <v>820</v>
      </c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1" t="s">
        <v>1588</v>
      </c>
      <c r="S153" s="11" t="s">
        <v>486</v>
      </c>
      <c r="T153" s="3" t="s">
        <v>1589</v>
      </c>
      <c r="U153" s="3" t="s">
        <v>1590</v>
      </c>
      <c r="V153" s="3" t="s">
        <v>527</v>
      </c>
      <c r="W153" s="3" t="s">
        <v>293</v>
      </c>
      <c r="X153" s="11" t="s">
        <v>1591</v>
      </c>
      <c r="Y153" s="11" t="s">
        <v>1592</v>
      </c>
      <c r="Z153" s="3"/>
      <c r="AA153" s="1"/>
      <c r="AC153" s="28" t="str">
        <f t="shared" si="4"/>
        <v> CR/B.274(1972)566</v>
      </c>
      <c r="AD153" s="28" t="str">
        <f t="shared" si="5"/>
        <v>J.Dalmas,.1972</v>
      </c>
      <c r="AE153" s="45" t="str">
        <f>IF(COUNTIF(EXFOR!G$9:G$17,"*"&amp;AC153&amp;"*")&gt;0,"○",IF(COUNTIF(EXFOR!J$9:J$17,"*"&amp;W153&amp;"*"&amp;V153)&gt;0,"△","×"))</f>
        <v>×</v>
      </c>
    </row>
    <row r="154" spans="1:31" ht="13.5">
      <c r="A154" s="1" t="s">
        <v>912</v>
      </c>
      <c r="B154" s="1">
        <v>13</v>
      </c>
      <c r="C154" s="1">
        <v>27</v>
      </c>
      <c r="D154" s="1" t="s">
        <v>821</v>
      </c>
      <c r="E154" s="1" t="s">
        <v>820</v>
      </c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1" t="s">
        <v>1593</v>
      </c>
      <c r="S154" s="11" t="s">
        <v>1594</v>
      </c>
      <c r="T154" s="3"/>
      <c r="U154" s="3"/>
      <c r="V154" s="3" t="s">
        <v>527</v>
      </c>
      <c r="W154" s="3"/>
      <c r="X154" s="3"/>
      <c r="Y154" s="3"/>
      <c r="Z154" s="3"/>
      <c r="AA154" s="1"/>
      <c r="AC154" s="28" t="str">
        <f t="shared" si="4"/>
        <v>REPT ANU-P-574.(1972)</v>
      </c>
      <c r="AD154" s="28" t="str">
        <f t="shared" si="5"/>
        <v>.1972</v>
      </c>
      <c r="AE154" s="45" t="str">
        <f>IF(COUNTIF(EXFOR!G$9:G$17,"*"&amp;AC154&amp;"*")&gt;0,"○",IF(COUNTIF(EXFOR!J$9:J$17,"*"&amp;W154&amp;"*"&amp;V154)&gt;0,"△","×"))</f>
        <v>×</v>
      </c>
    </row>
    <row r="155" spans="1:31" ht="13.5">
      <c r="A155" s="1" t="s">
        <v>912</v>
      </c>
      <c r="B155" s="1">
        <v>13</v>
      </c>
      <c r="C155" s="1">
        <v>27</v>
      </c>
      <c r="D155" s="1" t="s">
        <v>821</v>
      </c>
      <c r="E155" s="1" t="s">
        <v>820</v>
      </c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1" t="s">
        <v>1595</v>
      </c>
      <c r="S155" s="11" t="s">
        <v>1596</v>
      </c>
      <c r="T155" s="3" t="s">
        <v>377</v>
      </c>
      <c r="U155" s="3" t="s">
        <v>1597</v>
      </c>
      <c r="V155" s="3" t="s">
        <v>527</v>
      </c>
      <c r="W155" s="3" t="s">
        <v>419</v>
      </c>
      <c r="X155" s="11" t="s">
        <v>1598</v>
      </c>
      <c r="Y155" s="11" t="s">
        <v>1599</v>
      </c>
      <c r="Z155" s="3"/>
      <c r="AA155" s="1"/>
      <c r="AC155" s="28" t="str">
        <f t="shared" si="4"/>
        <v>ZP.250(1972)82</v>
      </c>
      <c r="AD155" s="28" t="str">
        <f t="shared" si="5"/>
        <v>M.Bister,.1972</v>
      </c>
      <c r="AE155" s="45" t="str">
        <f>IF(COUNTIF(EXFOR!G$9:G$17,"*"&amp;AC155&amp;"*")&gt;0,"○",IF(COUNTIF(EXFOR!J$9:J$17,"*"&amp;W155&amp;"*"&amp;V155)&gt;0,"△","×"))</f>
        <v>×</v>
      </c>
    </row>
    <row r="156" spans="1:31" ht="14.25">
      <c r="A156" s="1" t="s">
        <v>912</v>
      </c>
      <c r="B156" s="1">
        <v>13</v>
      </c>
      <c r="C156" s="1">
        <v>27</v>
      </c>
      <c r="D156" s="1" t="s">
        <v>821</v>
      </c>
      <c r="E156" s="1" t="s">
        <v>820</v>
      </c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1" t="s">
        <v>1600</v>
      </c>
      <c r="S156" s="11" t="s">
        <v>291</v>
      </c>
      <c r="T156" s="3" t="s">
        <v>1007</v>
      </c>
      <c r="U156" s="3" t="s">
        <v>1601</v>
      </c>
      <c r="V156" s="3" t="s">
        <v>527</v>
      </c>
      <c r="W156" s="3" t="s">
        <v>1602</v>
      </c>
      <c r="X156" s="11" t="s">
        <v>1603</v>
      </c>
      <c r="Y156" s="11" t="s">
        <v>1604</v>
      </c>
      <c r="Z156" s="3"/>
      <c r="AA156" s="1"/>
      <c r="AC156" s="28" t="str">
        <f t="shared" si="4"/>
        <v>CJP.50(1972)1282</v>
      </c>
      <c r="AD156" s="28" t="str">
        <f t="shared" si="5"/>
        <v>R.D.Barton,.1972</v>
      </c>
      <c r="AE156" s="45" t="str">
        <f>IF(COUNTIF(EXFOR!G$9:G$17,"*"&amp;AC156&amp;"*")&gt;0,"○",IF(COUNTIF(EXFOR!J$9:J$17,"*"&amp;W156&amp;"*"&amp;V156)&gt;0,"△","×"))</f>
        <v>×</v>
      </c>
    </row>
    <row r="157" spans="1:31" ht="15">
      <c r="A157" s="1" t="s">
        <v>912</v>
      </c>
      <c r="B157" s="1">
        <v>13</v>
      </c>
      <c r="C157" s="1">
        <v>27</v>
      </c>
      <c r="D157" s="1" t="s">
        <v>821</v>
      </c>
      <c r="E157" s="1" t="s">
        <v>820</v>
      </c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1" t="s">
        <v>1605</v>
      </c>
      <c r="S157" s="11" t="s">
        <v>291</v>
      </c>
      <c r="T157" s="3" t="s">
        <v>1606</v>
      </c>
      <c r="U157" s="3" t="s">
        <v>1607</v>
      </c>
      <c r="V157" s="3" t="s">
        <v>527</v>
      </c>
      <c r="W157" s="3" t="s">
        <v>1608</v>
      </c>
      <c r="X157" s="11" t="s">
        <v>1609</v>
      </c>
      <c r="Y157" s="11" t="s">
        <v>1610</v>
      </c>
      <c r="Z157" s="3"/>
      <c r="AA157" s="1"/>
      <c r="AC157" s="28" t="str">
        <f t="shared" si="4"/>
        <v>CJP. 50(1972), 1949</v>
      </c>
      <c r="AD157" s="28" t="str">
        <f t="shared" si="5"/>
        <v>N.Anyas-Weiss.1972</v>
      </c>
      <c r="AE157" s="45" t="str">
        <f>IF(COUNTIF(EXFOR!G$9:G$17,"*"&amp;AC157&amp;"*")&gt;0,"○",IF(COUNTIF(EXFOR!J$9:J$17,"*"&amp;W157&amp;"*"&amp;V157)&gt;0,"△","×"))</f>
        <v>×</v>
      </c>
    </row>
    <row r="158" spans="1:31" ht="13.5">
      <c r="A158" s="1" t="s">
        <v>912</v>
      </c>
      <c r="B158" s="1">
        <v>13</v>
      </c>
      <c r="C158" s="1">
        <v>27</v>
      </c>
      <c r="D158" s="1" t="s">
        <v>821</v>
      </c>
      <c r="E158" s="1" t="s">
        <v>820</v>
      </c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1" t="s">
        <v>1611</v>
      </c>
      <c r="S158" s="11" t="s">
        <v>1612</v>
      </c>
      <c r="T158" s="3" t="s">
        <v>1261</v>
      </c>
      <c r="U158" s="3" t="s">
        <v>1613</v>
      </c>
      <c r="V158" s="3" t="s">
        <v>527</v>
      </c>
      <c r="W158" s="3"/>
      <c r="X158" s="3"/>
      <c r="Y158" s="3"/>
      <c r="Z158" s="3"/>
      <c r="AA158" s="1"/>
      <c r="AC158" s="28" t="str">
        <f t="shared" si="4"/>
        <v>JOUR PHCAA 28 26,No4,N M Ahmed,6/19/72.28(1972)26,No4,N M</v>
      </c>
      <c r="AD158" s="28" t="str">
        <f t="shared" si="5"/>
        <v>.1972</v>
      </c>
      <c r="AE158" s="45" t="str">
        <f>IF(COUNTIF(EXFOR!G$9:G$17,"*"&amp;AC158&amp;"*")&gt;0,"○",IF(COUNTIF(EXFOR!J$9:J$17,"*"&amp;W158&amp;"*"&amp;V158)&gt;0,"△","×"))</f>
        <v>×</v>
      </c>
    </row>
    <row r="159" spans="1:31" ht="15">
      <c r="A159" s="1" t="s">
        <v>912</v>
      </c>
      <c r="B159" s="1">
        <v>13</v>
      </c>
      <c r="C159" s="1">
        <v>27</v>
      </c>
      <c r="D159" s="1" t="s">
        <v>821</v>
      </c>
      <c r="E159" s="1" t="s">
        <v>820</v>
      </c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1" t="s">
        <v>1614</v>
      </c>
      <c r="S159" s="11" t="s">
        <v>1596</v>
      </c>
      <c r="T159" s="3" t="s">
        <v>1615</v>
      </c>
      <c r="U159" s="3" t="s">
        <v>1616</v>
      </c>
      <c r="V159" s="3" t="s">
        <v>527</v>
      </c>
      <c r="W159" s="3" t="s">
        <v>1617</v>
      </c>
      <c r="X159" s="11" t="s">
        <v>1618</v>
      </c>
      <c r="Y159" s="11" t="s">
        <v>1619</v>
      </c>
      <c r="Z159" s="3"/>
      <c r="AA159" s="1"/>
      <c r="AC159" s="28" t="str">
        <f t="shared" si="4"/>
        <v>ZP.257(1972)380</v>
      </c>
      <c r="AD159" s="28" t="str">
        <f t="shared" si="5"/>
        <v>N.Ahmed,.1972</v>
      </c>
      <c r="AE159" s="45" t="str">
        <f>IF(COUNTIF(EXFOR!G$9:G$17,"*"&amp;AC159&amp;"*")&gt;0,"○",IF(COUNTIF(EXFOR!J$9:J$17,"*"&amp;W159&amp;"*"&amp;V159)&gt;0,"△","×"))</f>
        <v>×</v>
      </c>
    </row>
    <row r="160" spans="1:31" ht="15">
      <c r="A160" s="1" t="s">
        <v>912</v>
      </c>
      <c r="B160" s="1">
        <v>13</v>
      </c>
      <c r="C160" s="1">
        <v>27</v>
      </c>
      <c r="D160" s="1" t="s">
        <v>821</v>
      </c>
      <c r="E160" s="1" t="s">
        <v>820</v>
      </c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1" t="s">
        <v>1620</v>
      </c>
      <c r="S160" s="11" t="s">
        <v>1621</v>
      </c>
      <c r="T160" s="3"/>
      <c r="U160" s="3"/>
      <c r="V160" s="3"/>
      <c r="W160" s="3"/>
      <c r="X160" s="3"/>
      <c r="Y160" s="11" t="s">
        <v>1622</v>
      </c>
      <c r="Z160" s="3"/>
      <c r="AA160" s="1"/>
      <c r="AC160" s="28" t="str">
        <f t="shared" si="4"/>
        <v>REPT QNP-71-4,Queen'S Univ,Ontario,B P Singh,4/27/72.</v>
      </c>
      <c r="AD160" s="28" t="str">
        <f t="shared" si="5"/>
        <v>.</v>
      </c>
      <c r="AE160" s="45" t="str">
        <f>IF(COUNTIF(EXFOR!G$9:G$17,"*"&amp;AC160&amp;"*")&gt;0,"○",IF(COUNTIF(EXFOR!J$9:J$17,"*"&amp;W160&amp;"*"&amp;V160)&gt;0,"△","×"))</f>
        <v>△</v>
      </c>
    </row>
    <row r="161" spans="1:31" ht="13.5">
      <c r="A161" s="1" t="s">
        <v>912</v>
      </c>
      <c r="B161" s="1">
        <v>13</v>
      </c>
      <c r="C161" s="1">
        <v>27</v>
      </c>
      <c r="D161" s="1" t="s">
        <v>821</v>
      </c>
      <c r="E161" s="1" t="s">
        <v>820</v>
      </c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1" t="s">
        <v>1623</v>
      </c>
      <c r="S161" s="11" t="s">
        <v>1356</v>
      </c>
      <c r="T161" s="3" t="s">
        <v>1273</v>
      </c>
      <c r="U161" s="3" t="s">
        <v>1624</v>
      </c>
      <c r="V161" s="3" t="s">
        <v>1625</v>
      </c>
      <c r="W161" s="3" t="s">
        <v>1626</v>
      </c>
      <c r="X161" s="11" t="s">
        <v>1627</v>
      </c>
      <c r="Y161" s="11" t="s">
        <v>1628</v>
      </c>
      <c r="Z161" s="3"/>
      <c r="AA161" s="1"/>
      <c r="AC161" s="28" t="str">
        <f t="shared" si="4"/>
        <v>NIM.97(1971)475</v>
      </c>
      <c r="AD161" s="28" t="str">
        <f t="shared" si="5"/>
        <v>B.P.Singh,.1971</v>
      </c>
      <c r="AE161" s="45" t="str">
        <f>IF(COUNTIF(EXFOR!G$9:G$17,"*"&amp;AC161&amp;"*")&gt;0,"○",IF(COUNTIF(EXFOR!J$9:J$17,"*"&amp;W161&amp;"*"&amp;V161)&gt;0,"△","×"))</f>
        <v>×</v>
      </c>
    </row>
    <row r="162" spans="1:31" ht="13.5">
      <c r="A162" s="1" t="s">
        <v>912</v>
      </c>
      <c r="B162" s="1">
        <v>13</v>
      </c>
      <c r="C162" s="1">
        <v>27</v>
      </c>
      <c r="D162" s="1" t="s">
        <v>821</v>
      </c>
      <c r="E162" s="1" t="s">
        <v>820</v>
      </c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"/>
      <c r="S162" s="3"/>
      <c r="T162" s="3"/>
      <c r="U162" s="3"/>
      <c r="V162" s="3"/>
      <c r="W162" s="3"/>
      <c r="X162" s="3"/>
      <c r="Y162" s="3"/>
      <c r="Z162" s="3"/>
      <c r="AA162" s="1"/>
      <c r="AC162" s="28" t="str">
        <f t="shared" si="4"/>
        <v>.</v>
      </c>
      <c r="AD162" s="28" t="str">
        <f t="shared" si="5"/>
        <v>.</v>
      </c>
      <c r="AE162" s="45" t="str">
        <f>IF(COUNTIF(EXFOR!G$9:G$17,"*"&amp;AC162&amp;"*")&gt;0,"○",IF(COUNTIF(EXFOR!J$9:J$17,"*"&amp;W162&amp;"*"&amp;V162)&gt;0,"△","×"))</f>
        <v>○</v>
      </c>
    </row>
    <row r="163" spans="1:31" ht="14.25">
      <c r="A163" s="1" t="s">
        <v>912</v>
      </c>
      <c r="B163" s="1">
        <v>13</v>
      </c>
      <c r="C163" s="1">
        <v>27</v>
      </c>
      <c r="D163" s="1" t="s">
        <v>821</v>
      </c>
      <c r="E163" s="1" t="s">
        <v>820</v>
      </c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1" t="s">
        <v>1629</v>
      </c>
      <c r="S163" s="11" t="s">
        <v>832</v>
      </c>
      <c r="T163" s="3" t="s">
        <v>1630</v>
      </c>
      <c r="U163" s="3" t="s">
        <v>1631</v>
      </c>
      <c r="V163" s="3" t="s">
        <v>1625</v>
      </c>
      <c r="W163" s="3" t="s">
        <v>1632</v>
      </c>
      <c r="X163" s="11" t="s">
        <v>1633</v>
      </c>
      <c r="Y163" s="11" t="s">
        <v>1634</v>
      </c>
      <c r="Z163" s="3"/>
      <c r="AA163" s="1"/>
      <c r="AC163" s="28" t="str">
        <f t="shared" si="4"/>
        <v>NP/A.166(1971) 397</v>
      </c>
      <c r="AD163" s="28" t="str">
        <f t="shared" si="5"/>
        <v>M.Marangoni,.1971</v>
      </c>
      <c r="AE163" s="45" t="str">
        <f>IF(COUNTIF(EXFOR!G$9:G$17,"*"&amp;AC163&amp;"*")&gt;0,"○",IF(COUNTIF(EXFOR!J$9:J$17,"*"&amp;W163&amp;"*"&amp;V163)&gt;0,"△","×"))</f>
        <v>×</v>
      </c>
    </row>
    <row r="164" spans="1:31" ht="15">
      <c r="A164" s="1" t="s">
        <v>912</v>
      </c>
      <c r="B164" s="1">
        <v>13</v>
      </c>
      <c r="C164" s="1">
        <v>27</v>
      </c>
      <c r="D164" s="1" t="s">
        <v>821</v>
      </c>
      <c r="E164" s="1" t="s">
        <v>820</v>
      </c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t="s">
        <v>1635</v>
      </c>
      <c r="S164" t="s">
        <v>291</v>
      </c>
      <c r="T164" s="3" t="s">
        <v>457</v>
      </c>
      <c r="U164" s="3" t="s">
        <v>1636</v>
      </c>
      <c r="V164" s="3" t="s">
        <v>1625</v>
      </c>
      <c r="W164" s="3" t="s">
        <v>1637</v>
      </c>
      <c r="X164" s="11" t="s">
        <v>1638</v>
      </c>
      <c r="Y164" s="11" t="s">
        <v>1639</v>
      </c>
      <c r="Z164" s="3"/>
      <c r="AA164" s="1"/>
      <c r="AC164" s="28" t="str">
        <f t="shared" si="4"/>
        <v>CJP.49(1971)685</v>
      </c>
      <c r="AD164" s="28" t="str">
        <f t="shared" si="5"/>
        <v>S.T.Lam,.1971</v>
      </c>
      <c r="AE164" s="45" t="str">
        <f>IF(COUNTIF(EXFOR!G$9:G$17,"*"&amp;AC164&amp;"*")&gt;0,"○",IF(COUNTIF(EXFOR!J$9:J$17,"*"&amp;W164&amp;"*"&amp;V164)&gt;0,"△","×"))</f>
        <v>×</v>
      </c>
    </row>
    <row r="165" spans="1:31" ht="14.25">
      <c r="A165" s="1" t="s">
        <v>912</v>
      </c>
      <c r="B165" s="1">
        <v>13</v>
      </c>
      <c r="C165" s="1">
        <v>27</v>
      </c>
      <c r="D165" s="1" t="s">
        <v>821</v>
      </c>
      <c r="E165" s="1" t="s">
        <v>820</v>
      </c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1" t="s">
        <v>1640</v>
      </c>
      <c r="S165" s="11" t="s">
        <v>823</v>
      </c>
      <c r="T165" s="3" t="s">
        <v>410</v>
      </c>
      <c r="U165" s="3" t="s">
        <v>1641</v>
      </c>
      <c r="V165" s="3" t="s">
        <v>1625</v>
      </c>
      <c r="W165" s="3" t="s">
        <v>1642</v>
      </c>
      <c r="X165" s="11" t="s">
        <v>1643</v>
      </c>
      <c r="Y165" s="11" t="s">
        <v>1644</v>
      </c>
      <c r="Z165" s="3"/>
      <c r="AA165" s="1"/>
      <c r="AC165" s="28" t="str">
        <f t="shared" si="4"/>
        <v>PR/C.3(1971)1222</v>
      </c>
      <c r="AD165" s="28" t="str">
        <f t="shared" si="5"/>
        <v>F.C.P.Huang,.1971</v>
      </c>
      <c r="AE165" s="45" t="str">
        <f>IF(COUNTIF(EXFOR!G$9:G$17,"*"&amp;AC165&amp;"*")&gt;0,"○",IF(COUNTIF(EXFOR!J$9:J$17,"*"&amp;W165&amp;"*"&amp;V165)&gt;0,"△","×"))</f>
        <v>×</v>
      </c>
    </row>
    <row r="166" spans="1:31" ht="13.5">
      <c r="A166" s="1" t="s">
        <v>912</v>
      </c>
      <c r="B166" s="1">
        <v>13</v>
      </c>
      <c r="C166" s="1">
        <v>27</v>
      </c>
      <c r="D166" s="1" t="s">
        <v>821</v>
      </c>
      <c r="E166" s="1" t="s">
        <v>820</v>
      </c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1" t="s">
        <v>1645</v>
      </c>
      <c r="S166" s="11" t="s">
        <v>1646</v>
      </c>
      <c r="T166" s="3" t="s">
        <v>1279</v>
      </c>
      <c r="U166" s="3" t="s">
        <v>1647</v>
      </c>
      <c r="V166" s="3" t="s">
        <v>1625</v>
      </c>
      <c r="W166" s="3"/>
      <c r="X166" s="3"/>
      <c r="Y166" s="3"/>
      <c r="Z166" s="3"/>
      <c r="AA166" s="1"/>
      <c r="AC166" s="28" t="str">
        <f t="shared" si="4"/>
        <v>JOUR PHCAA 27 22,A L Carter,10/25/71.27(1971)22,A L</v>
      </c>
      <c r="AD166" s="28" t="str">
        <f t="shared" si="5"/>
        <v>.1971</v>
      </c>
      <c r="AE166" s="45" t="str">
        <f>IF(COUNTIF(EXFOR!G$9:G$17,"*"&amp;AC166&amp;"*")&gt;0,"○",IF(COUNTIF(EXFOR!J$9:J$17,"*"&amp;W166&amp;"*"&amp;V166)&gt;0,"△","×"))</f>
        <v>×</v>
      </c>
    </row>
    <row r="167" spans="1:31" ht="13.5">
      <c r="A167" s="1" t="s">
        <v>912</v>
      </c>
      <c r="B167" s="1">
        <v>13</v>
      </c>
      <c r="C167" s="1">
        <v>27</v>
      </c>
      <c r="D167" s="1" t="s">
        <v>821</v>
      </c>
      <c r="E167" s="1" t="s">
        <v>820</v>
      </c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1" t="s">
        <v>1648</v>
      </c>
      <c r="S167" s="11" t="s">
        <v>1649</v>
      </c>
      <c r="T167" s="3"/>
      <c r="U167" s="3"/>
      <c r="V167" s="3" t="s">
        <v>1650</v>
      </c>
      <c r="W167" s="3"/>
      <c r="X167" s="3"/>
      <c r="Y167" s="3"/>
      <c r="Z167" s="3"/>
      <c r="AA167" s="1"/>
      <c r="AC167" s="28" t="str">
        <f t="shared" si="4"/>
        <v>REPT FRNC-TH-106,J Thibaud,5/8/72.(1970)</v>
      </c>
      <c r="AD167" s="28" t="str">
        <f t="shared" si="5"/>
        <v>.1970</v>
      </c>
      <c r="AE167" s="45" t="str">
        <f>IF(COUNTIF(EXFOR!G$9:G$17,"*"&amp;AC167&amp;"*")&gt;0,"○",IF(COUNTIF(EXFOR!J$9:J$17,"*"&amp;W167&amp;"*"&amp;V167)&gt;0,"△","×"))</f>
        <v>×</v>
      </c>
    </row>
    <row r="168" spans="1:31" ht="13.5">
      <c r="A168" s="1" t="s">
        <v>912</v>
      </c>
      <c r="B168" s="1">
        <v>13</v>
      </c>
      <c r="C168" s="1">
        <v>27</v>
      </c>
      <c r="D168" s="1" t="s">
        <v>821</v>
      </c>
      <c r="E168" s="1" t="s">
        <v>820</v>
      </c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1" t="s">
        <v>1651</v>
      </c>
      <c r="S168" s="11" t="s">
        <v>832</v>
      </c>
      <c r="T168" s="3" t="s">
        <v>333</v>
      </c>
      <c r="U168" s="3" t="s">
        <v>378</v>
      </c>
      <c r="V168" s="3" t="s">
        <v>1650</v>
      </c>
      <c r="W168" s="3" t="s">
        <v>1652</v>
      </c>
      <c r="X168" s="11" t="s">
        <v>1653</v>
      </c>
      <c r="Y168" s="11" t="s">
        <v>1654</v>
      </c>
      <c r="Z168" s="3"/>
      <c r="AA168" s="1"/>
      <c r="AC168" s="28" t="str">
        <f t="shared" si="4"/>
        <v>NP/A.147(1970)235</v>
      </c>
      <c r="AD168" s="28" t="str">
        <f t="shared" si="5"/>
        <v>M.L.Roush,.1970</v>
      </c>
      <c r="AE168" s="45" t="str">
        <f>IF(COUNTIF(EXFOR!G$9:G$17,"*"&amp;AC168&amp;"*")&gt;0,"○",IF(COUNTIF(EXFOR!J$9:J$17,"*"&amp;W168&amp;"*"&amp;V168)&gt;0,"△","×"))</f>
        <v>×</v>
      </c>
    </row>
    <row r="169" spans="1:31" ht="15">
      <c r="A169" s="1" t="s">
        <v>912</v>
      </c>
      <c r="B169" s="1">
        <v>13</v>
      </c>
      <c r="C169" s="1">
        <v>27</v>
      </c>
      <c r="D169" s="1" t="s">
        <v>821</v>
      </c>
      <c r="E169" s="1" t="s">
        <v>820</v>
      </c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1" t="s">
        <v>1655</v>
      </c>
      <c r="S169" s="11" t="s">
        <v>832</v>
      </c>
      <c r="T169" s="3" t="s">
        <v>1656</v>
      </c>
      <c r="U169" s="3" t="s">
        <v>547</v>
      </c>
      <c r="V169" s="3" t="s">
        <v>1650</v>
      </c>
      <c r="W169" s="3" t="s">
        <v>379</v>
      </c>
      <c r="X169" s="11" t="s">
        <v>1657</v>
      </c>
      <c r="Y169" s="11" t="s">
        <v>1658</v>
      </c>
      <c r="Z169" s="3"/>
      <c r="AA169" s="1"/>
      <c r="AC169" s="28" t="str">
        <f t="shared" si="4"/>
        <v>NP/A.144(1970)261</v>
      </c>
      <c r="AD169" s="28" t="str">
        <f t="shared" si="5"/>
        <v>M.A.Meyer,.1970</v>
      </c>
      <c r="AE169" s="45" t="str">
        <f>IF(COUNTIF(EXFOR!G$9:G$17,"*"&amp;AC169&amp;"*")&gt;0,"○",IF(COUNTIF(EXFOR!J$9:J$17,"*"&amp;W169&amp;"*"&amp;V169)&gt;0,"△","×"))</f>
        <v>×</v>
      </c>
    </row>
    <row r="170" spans="1:31" ht="15">
      <c r="A170" s="1" t="s">
        <v>912</v>
      </c>
      <c r="B170" s="1">
        <v>13</v>
      </c>
      <c r="C170" s="1">
        <v>27</v>
      </c>
      <c r="D170" s="1" t="s">
        <v>821</v>
      </c>
      <c r="E170" s="1" t="s">
        <v>820</v>
      </c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3" t="s">
        <v>1659</v>
      </c>
      <c r="S170" s="11" t="s">
        <v>496</v>
      </c>
      <c r="T170" s="3" t="s">
        <v>1660</v>
      </c>
      <c r="U170" s="3" t="s">
        <v>1661</v>
      </c>
      <c r="V170" s="3" t="s">
        <v>1650</v>
      </c>
      <c r="W170" s="3" t="s">
        <v>1662</v>
      </c>
      <c r="X170" s="23" t="s">
        <v>1663</v>
      </c>
      <c r="Y170" s="11" t="s">
        <v>1664</v>
      </c>
      <c r="Z170" s="3"/>
      <c r="AA170" s="1"/>
      <c r="AC170" s="28" t="str">
        <f t="shared" si="4"/>
        <v>JP(Paris). 31(1970)869</v>
      </c>
      <c r="AD170" s="28" t="str">
        <f t="shared" si="5"/>
        <v>A.Huck,.1970</v>
      </c>
      <c r="AE170" s="45" t="str">
        <f>IF(COUNTIF(EXFOR!G$9:G$17,"*"&amp;AC170&amp;"*")&gt;0,"○",IF(COUNTIF(EXFOR!J$9:J$17,"*"&amp;W170&amp;"*"&amp;V170)&gt;0,"△","×"))</f>
        <v>×</v>
      </c>
    </row>
    <row r="171" spans="1:31" ht="14.25">
      <c r="A171" s="1" t="s">
        <v>912</v>
      </c>
      <c r="B171" s="1">
        <v>13</v>
      </c>
      <c r="C171" s="1">
        <v>27</v>
      </c>
      <c r="D171" s="1" t="s">
        <v>821</v>
      </c>
      <c r="E171" s="1" t="s">
        <v>820</v>
      </c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3" t="s">
        <v>1665</v>
      </c>
      <c r="S171" s="11" t="s">
        <v>823</v>
      </c>
      <c r="T171" s="3" t="s">
        <v>1666</v>
      </c>
      <c r="U171" s="3" t="s">
        <v>1667</v>
      </c>
      <c r="V171" s="3" t="s">
        <v>1650</v>
      </c>
      <c r="W171" s="3" t="s">
        <v>1642</v>
      </c>
      <c r="X171" s="11" t="s">
        <v>1668</v>
      </c>
      <c r="Y171" s="11" t="s">
        <v>1669</v>
      </c>
      <c r="Z171" s="3"/>
      <c r="AA171" s="1"/>
      <c r="AC171" s="28" t="str">
        <f t="shared" si="4"/>
        <v>PR/C.2(1970)1342</v>
      </c>
      <c r="AD171" s="28" t="str">
        <f t="shared" si="5"/>
        <v>F.C.P.Huang,.1970</v>
      </c>
      <c r="AE171" s="45" t="str">
        <f>IF(COUNTIF(EXFOR!G$9:G$17,"*"&amp;AC171&amp;"*")&gt;0,"○",IF(COUNTIF(EXFOR!J$9:J$17,"*"&amp;W171&amp;"*"&amp;V171)&gt;0,"△","×"))</f>
        <v>×</v>
      </c>
    </row>
    <row r="172" spans="1:31" ht="15">
      <c r="A172" s="1" t="s">
        <v>912</v>
      </c>
      <c r="B172" s="1">
        <v>13</v>
      </c>
      <c r="C172" s="1">
        <v>27</v>
      </c>
      <c r="D172" s="1" t="s">
        <v>821</v>
      </c>
      <c r="E172" s="1" t="s">
        <v>820</v>
      </c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1" t="s">
        <v>1670</v>
      </c>
      <c r="S172" s="11" t="s">
        <v>1671</v>
      </c>
      <c r="T172" s="3" t="s">
        <v>955</v>
      </c>
      <c r="U172" s="3" t="s">
        <v>1672</v>
      </c>
      <c r="V172" s="3" t="s">
        <v>1650</v>
      </c>
      <c r="W172" s="3" t="s">
        <v>446</v>
      </c>
      <c r="X172" s="11" t="s">
        <v>1673</v>
      </c>
      <c r="Y172" s="22" t="s">
        <v>1674</v>
      </c>
      <c r="Z172" s="3"/>
      <c r="AA172" s="1"/>
      <c r="AC172" s="28" t="str">
        <f t="shared" si="4"/>
        <v>Comment.Phys.-Math. 40, 135 (1970).40(1970)135</v>
      </c>
      <c r="AD172" s="28" t="str">
        <f t="shared" si="5"/>
        <v>P.Holmberg,.1970</v>
      </c>
      <c r="AE172" s="45" t="str">
        <f>IF(COUNTIF(EXFOR!G$9:G$17,"*"&amp;AC172&amp;"*")&gt;0,"○",IF(COUNTIF(EXFOR!J$9:J$17,"*"&amp;W172&amp;"*"&amp;V172)&gt;0,"△","×"))</f>
        <v>×</v>
      </c>
    </row>
    <row r="173" spans="1:31" ht="13.5">
      <c r="A173" s="1" t="s">
        <v>912</v>
      </c>
      <c r="B173" s="1">
        <v>13</v>
      </c>
      <c r="C173" s="1">
        <v>27</v>
      </c>
      <c r="D173" s="1" t="s">
        <v>821</v>
      </c>
      <c r="E173" s="1" t="s">
        <v>820</v>
      </c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1" t="s">
        <v>1675</v>
      </c>
      <c r="S173" s="11" t="s">
        <v>1356</v>
      </c>
      <c r="T173" s="3" t="s">
        <v>1676</v>
      </c>
      <c r="U173" s="3" t="s">
        <v>1677</v>
      </c>
      <c r="V173" s="3" t="s">
        <v>1650</v>
      </c>
      <c r="W173" s="3" t="s">
        <v>1678</v>
      </c>
      <c r="X173" s="11" t="s">
        <v>1678</v>
      </c>
      <c r="Y173" s="11" t="s">
        <v>1679</v>
      </c>
      <c r="Z173" s="3"/>
      <c r="AA173" s="1"/>
      <c r="AC173" s="28" t="str">
        <f t="shared" si="4"/>
        <v>NIM.88(1970)125</v>
      </c>
      <c r="AD173" s="28" t="str">
        <f t="shared" si="5"/>
        <v>J.P.Gonidec.1970</v>
      </c>
      <c r="AE173" s="45" t="str">
        <f>IF(COUNTIF(EXFOR!G$9:G$17,"*"&amp;AC173&amp;"*")&gt;0,"○",IF(COUNTIF(EXFOR!J$9:J$17,"*"&amp;W173&amp;"*"&amp;V173)&gt;0,"△","×"))</f>
        <v>×</v>
      </c>
    </row>
    <row r="174" spans="1:31" ht="14.25">
      <c r="A174" s="1" t="s">
        <v>912</v>
      </c>
      <c r="B174" s="1">
        <v>13</v>
      </c>
      <c r="C174" s="1">
        <v>27</v>
      </c>
      <c r="D174" s="1" t="s">
        <v>821</v>
      </c>
      <c r="E174" s="1" t="s">
        <v>820</v>
      </c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1" t="s">
        <v>1680</v>
      </c>
      <c r="S174" s="11" t="s">
        <v>1681</v>
      </c>
      <c r="T174" s="3" t="s">
        <v>867</v>
      </c>
      <c r="U174" s="3" t="s">
        <v>354</v>
      </c>
      <c r="V174" s="3" t="s">
        <v>1650</v>
      </c>
      <c r="W174" s="3" t="s">
        <v>554</v>
      </c>
      <c r="X174" s="11" t="s">
        <v>555</v>
      </c>
      <c r="Y174" s="11" t="s">
        <v>1682</v>
      </c>
      <c r="Z174" s="3"/>
      <c r="AA174" s="1"/>
      <c r="AC174" s="28" t="str">
        <f t="shared" si="4"/>
        <v>Comment.Phys.-Math. 38, 131 (1970).38(1970)131</v>
      </c>
      <c r="AD174" s="28" t="str">
        <f t="shared" si="5"/>
        <v>I.Forsblom,.1970</v>
      </c>
      <c r="AE174" s="45" t="str">
        <f>IF(COUNTIF(EXFOR!G$9:G$17,"*"&amp;AC174&amp;"*")&gt;0,"○",IF(COUNTIF(EXFOR!J$9:J$17,"*"&amp;W174&amp;"*"&amp;V174)&gt;0,"△","×"))</f>
        <v>×</v>
      </c>
    </row>
    <row r="175" spans="1:31" ht="15">
      <c r="A175" s="1" t="s">
        <v>912</v>
      </c>
      <c r="B175" s="1">
        <v>13</v>
      </c>
      <c r="C175" s="1">
        <v>27</v>
      </c>
      <c r="D175" s="1" t="s">
        <v>821</v>
      </c>
      <c r="E175" s="1" t="s">
        <v>820</v>
      </c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1" t="s">
        <v>1683</v>
      </c>
      <c r="S175" s="11" t="s">
        <v>1684</v>
      </c>
      <c r="T175" s="3" t="s">
        <v>1685</v>
      </c>
      <c r="U175" s="3" t="s">
        <v>1686</v>
      </c>
      <c r="V175" s="3" t="s">
        <v>1650</v>
      </c>
      <c r="W175" s="3" t="s">
        <v>548</v>
      </c>
      <c r="X175" s="11" t="s">
        <v>548</v>
      </c>
      <c r="Y175" s="11" t="s">
        <v>1687</v>
      </c>
      <c r="Z175" s="3"/>
      <c r="AA175" s="1"/>
      <c r="AC175" s="28" t="str">
        <f t="shared" si="4"/>
        <v>Comment.Phys.-Math. 40, 65 (1970). 40(1970)65</v>
      </c>
      <c r="AD175" s="28" t="str">
        <f t="shared" si="5"/>
        <v>I.Forsblom.1970</v>
      </c>
      <c r="AE175" s="45" t="str">
        <f>IF(COUNTIF(EXFOR!G$9:G$17,"*"&amp;AC175&amp;"*")&gt;0,"○",IF(COUNTIF(EXFOR!J$9:J$17,"*"&amp;W175&amp;"*"&amp;V175)&gt;0,"△","×"))</f>
        <v>×</v>
      </c>
    </row>
    <row r="176" spans="1:31" ht="14.25">
      <c r="A176" s="1" t="s">
        <v>912</v>
      </c>
      <c r="B176" s="1">
        <v>13</v>
      </c>
      <c r="C176" s="1">
        <v>27</v>
      </c>
      <c r="D176" s="1" t="s">
        <v>821</v>
      </c>
      <c r="E176" s="1" t="s">
        <v>820</v>
      </c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1" t="s">
        <v>1688</v>
      </c>
      <c r="S176" s="11" t="s">
        <v>832</v>
      </c>
      <c r="T176" s="3" t="s">
        <v>1689</v>
      </c>
      <c r="U176" s="3" t="s">
        <v>1690</v>
      </c>
      <c r="V176" s="3" t="s">
        <v>1650</v>
      </c>
      <c r="W176" s="3" t="s">
        <v>458</v>
      </c>
      <c r="X176" s="11" t="s">
        <v>1691</v>
      </c>
      <c r="Y176" s="11" t="s">
        <v>1692</v>
      </c>
      <c r="Z176" s="3"/>
      <c r="AA176" s="1"/>
      <c r="AC176" s="28" t="str">
        <f t="shared" si="4"/>
        <v>NP/A.146(1970)90</v>
      </c>
      <c r="AD176" s="28" t="str">
        <f t="shared" si="5"/>
        <v>M.M.Aleonard,.1970</v>
      </c>
      <c r="AE176" s="45" t="str">
        <f>IF(COUNTIF(EXFOR!G$9:G$17,"*"&amp;AC176&amp;"*")&gt;0,"○",IF(COUNTIF(EXFOR!J$9:J$17,"*"&amp;W176&amp;"*"&amp;V176)&gt;0,"△","×"))</f>
        <v>×</v>
      </c>
    </row>
    <row r="177" spans="1:31" ht="15">
      <c r="A177" s="1" t="s">
        <v>912</v>
      </c>
      <c r="B177" s="1">
        <v>13</v>
      </c>
      <c r="C177" s="1">
        <v>27</v>
      </c>
      <c r="D177" s="1" t="s">
        <v>821</v>
      </c>
      <c r="E177" s="1" t="s">
        <v>820</v>
      </c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3" t="s">
        <v>1693</v>
      </c>
      <c r="S177" s="11" t="s">
        <v>832</v>
      </c>
      <c r="T177" s="3" t="s">
        <v>1694</v>
      </c>
      <c r="U177" s="3" t="s">
        <v>1695</v>
      </c>
      <c r="V177" s="3" t="s">
        <v>1696</v>
      </c>
      <c r="W177" s="3" t="s">
        <v>379</v>
      </c>
      <c r="X177" s="11" t="s">
        <v>1697</v>
      </c>
      <c r="Y177" s="11" t="s">
        <v>1698</v>
      </c>
      <c r="Z177" s="3"/>
      <c r="AA177" s="1"/>
      <c r="AC177" s="28" t="str">
        <f t="shared" si="4"/>
        <v>NP/A.136(1969)663</v>
      </c>
      <c r="AD177" s="28" t="str">
        <f t="shared" si="5"/>
        <v>M.A.Meyer,.1969</v>
      </c>
      <c r="AE177" s="45" t="str">
        <f>IF(COUNTIF(EXFOR!G$9:G$17,"*"&amp;AC177&amp;"*")&gt;0,"○",IF(COUNTIF(EXFOR!J$9:J$17,"*"&amp;W177&amp;"*"&amp;V177)&gt;0,"△","×"))</f>
        <v>×</v>
      </c>
    </row>
    <row r="178" spans="1:31" ht="15">
      <c r="A178" s="1" t="s">
        <v>912</v>
      </c>
      <c r="B178" s="1">
        <v>13</v>
      </c>
      <c r="C178" s="1">
        <v>27</v>
      </c>
      <c r="D178" s="1" t="s">
        <v>821</v>
      </c>
      <c r="E178" s="1" t="s">
        <v>820</v>
      </c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1" t="s">
        <v>1699</v>
      </c>
      <c r="S178" s="11" t="s">
        <v>832</v>
      </c>
      <c r="T178" s="3" t="s">
        <v>1700</v>
      </c>
      <c r="U178" s="3" t="s">
        <v>1045</v>
      </c>
      <c r="V178" s="3" t="s">
        <v>1696</v>
      </c>
      <c r="W178" s="3" t="s">
        <v>1701</v>
      </c>
      <c r="X178" s="11" t="s">
        <v>1702</v>
      </c>
      <c r="Y178" s="11" t="s">
        <v>1703</v>
      </c>
      <c r="Z178" s="3"/>
      <c r="AA178" s="1"/>
      <c r="AC178" s="28" t="str">
        <f t="shared" si="4"/>
        <v>NP/A.130(1969)1</v>
      </c>
      <c r="AD178" s="28" t="str">
        <f t="shared" si="5"/>
        <v>P.B.Lyons,.1969</v>
      </c>
      <c r="AE178" s="45" t="str">
        <f>IF(COUNTIF(EXFOR!G$9:G$17,"*"&amp;AC178&amp;"*")&gt;0,"○",IF(COUNTIF(EXFOR!J$9:J$17,"*"&amp;W178&amp;"*"&amp;V178)&gt;0,"△","×"))</f>
        <v>×</v>
      </c>
    </row>
    <row r="179" spans="1:31" ht="13.5">
      <c r="A179" s="1" t="s">
        <v>912</v>
      </c>
      <c r="B179" s="1">
        <v>13</v>
      </c>
      <c r="C179" s="1">
        <v>27</v>
      </c>
      <c r="D179" s="1" t="s">
        <v>821</v>
      </c>
      <c r="E179" s="1" t="s">
        <v>820</v>
      </c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1" t="s">
        <v>1704</v>
      </c>
      <c r="S179" s="11" t="s">
        <v>1356</v>
      </c>
      <c r="T179" s="3" t="s">
        <v>921</v>
      </c>
      <c r="U179" s="3" t="s">
        <v>858</v>
      </c>
      <c r="V179" s="3" t="s">
        <v>1696</v>
      </c>
      <c r="W179" s="3" t="s">
        <v>1705</v>
      </c>
      <c r="X179" s="11" t="s">
        <v>1706</v>
      </c>
      <c r="Y179" s="11" t="s">
        <v>1707</v>
      </c>
      <c r="Z179" s="3"/>
      <c r="AA179" s="1"/>
      <c r="AC179" s="28" t="str">
        <f t="shared" si="4"/>
        <v>NIM.69(1969)56</v>
      </c>
      <c r="AD179" s="28" t="str">
        <f t="shared" si="5"/>
        <v>E.Kurtz,.1969</v>
      </c>
      <c r="AE179" s="45" t="str">
        <f>IF(COUNTIF(EXFOR!G$9:G$17,"*"&amp;AC179&amp;"*")&gt;0,"○",IF(COUNTIF(EXFOR!J$9:J$17,"*"&amp;W179&amp;"*"&amp;V179)&gt;0,"△","×"))</f>
        <v>×</v>
      </c>
    </row>
    <row r="180" spans="1:31" ht="14.25">
      <c r="A180" s="1" t="s">
        <v>912</v>
      </c>
      <c r="B180" s="1">
        <v>13</v>
      </c>
      <c r="C180" s="1">
        <v>27</v>
      </c>
      <c r="D180" s="1" t="s">
        <v>821</v>
      </c>
      <c r="E180" s="1" t="s">
        <v>820</v>
      </c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3" t="s">
        <v>1708</v>
      </c>
      <c r="S180" s="11" t="s">
        <v>1709</v>
      </c>
      <c r="T180" s="3"/>
      <c r="U180" s="3" t="s">
        <v>1710</v>
      </c>
      <c r="V180" s="3" t="s">
        <v>1696</v>
      </c>
      <c r="W180" s="3" t="s">
        <v>1711</v>
      </c>
      <c r="X180" s="11" t="s">
        <v>1712</v>
      </c>
      <c r="Y180" s="11" t="s">
        <v>1713</v>
      </c>
      <c r="Z180" s="3"/>
      <c r="AA180" s="1"/>
      <c r="AC180" s="28" t="str">
        <f t="shared" si="4"/>
        <v>PR.(1969)1965</v>
      </c>
      <c r="AD180" s="28" t="str">
        <f t="shared" si="5"/>
        <v>E.F.Gibson,.1969</v>
      </c>
      <c r="AE180" s="45" t="str">
        <f>IF(COUNTIF(EXFOR!G$9:G$17,"*"&amp;AC180&amp;"*")&gt;0,"○",IF(COUNTIF(EXFOR!J$9:J$17,"*"&amp;W180&amp;"*"&amp;V180)&gt;0,"△","×"))</f>
        <v>×</v>
      </c>
    </row>
    <row r="181" spans="1:31" ht="14.25">
      <c r="A181" s="1" t="s">
        <v>912</v>
      </c>
      <c r="B181" s="1">
        <v>13</v>
      </c>
      <c r="C181" s="1">
        <v>27</v>
      </c>
      <c r="D181" s="1" t="s">
        <v>821</v>
      </c>
      <c r="E181" s="1" t="s">
        <v>820</v>
      </c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1" t="s">
        <v>1714</v>
      </c>
      <c r="S181" s="11" t="s">
        <v>1715</v>
      </c>
      <c r="T181" s="3" t="s">
        <v>1286</v>
      </c>
      <c r="U181" s="3" t="s">
        <v>1716</v>
      </c>
      <c r="V181" s="3" t="s">
        <v>1696</v>
      </c>
      <c r="W181" s="3" t="s">
        <v>419</v>
      </c>
      <c r="X181" s="11" t="s">
        <v>1717</v>
      </c>
      <c r="Y181" s="11" t="s">
        <v>1718</v>
      </c>
      <c r="Z181" s="3"/>
      <c r="AA181" s="1"/>
      <c r="AC181" s="28" t="str">
        <f t="shared" si="4"/>
        <v> CJP.47(1969) 2539</v>
      </c>
      <c r="AD181" s="28" t="str">
        <f t="shared" si="5"/>
        <v>M.Bister,.1969</v>
      </c>
      <c r="AE181" s="45" t="str">
        <f>IF(COUNTIF(EXFOR!G$9:G$17,"*"&amp;AC181&amp;"*")&gt;0,"○",IF(COUNTIF(EXFOR!J$9:J$17,"*"&amp;W181&amp;"*"&amp;V181)&gt;0,"△","×"))</f>
        <v>×</v>
      </c>
    </row>
    <row r="182" spans="1:31" ht="14.25">
      <c r="A182" s="1" t="s">
        <v>912</v>
      </c>
      <c r="B182" s="1">
        <v>13</v>
      </c>
      <c r="C182" s="1">
        <v>27</v>
      </c>
      <c r="D182" s="1" t="s">
        <v>821</v>
      </c>
      <c r="E182" s="1" t="s">
        <v>820</v>
      </c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1" t="s">
        <v>1719</v>
      </c>
      <c r="S182" s="11" t="s">
        <v>291</v>
      </c>
      <c r="T182" s="3" t="s">
        <v>1286</v>
      </c>
      <c r="U182" s="3" t="s">
        <v>1720</v>
      </c>
      <c r="V182" s="3" t="s">
        <v>1696</v>
      </c>
      <c r="W182" s="3" t="s">
        <v>1608</v>
      </c>
      <c r="X182" s="11" t="s">
        <v>1721</v>
      </c>
      <c r="Y182" s="11" t="s">
        <v>1722</v>
      </c>
      <c r="Z182" s="3"/>
      <c r="AA182" s="1"/>
      <c r="AC182" s="28" t="str">
        <f t="shared" si="4"/>
        <v>CJP.47(1969)1725</v>
      </c>
      <c r="AD182" s="28" t="str">
        <f t="shared" si="5"/>
        <v>N.Anyas-Weiss.1969</v>
      </c>
      <c r="AE182" s="45" t="str">
        <f>IF(COUNTIF(EXFOR!G$9:G$17,"*"&amp;AC182&amp;"*")&gt;0,"○",IF(COUNTIF(EXFOR!J$9:J$17,"*"&amp;W182&amp;"*"&amp;V182)&gt;0,"△","×"))</f>
        <v>×</v>
      </c>
    </row>
    <row r="183" spans="1:31" ht="13.5">
      <c r="A183" s="1" t="s">
        <v>912</v>
      </c>
      <c r="B183" s="1">
        <v>13</v>
      </c>
      <c r="C183" s="1">
        <v>27</v>
      </c>
      <c r="D183" s="1" t="s">
        <v>821</v>
      </c>
      <c r="E183" s="1" t="s">
        <v>820</v>
      </c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1" t="s">
        <v>1723</v>
      </c>
      <c r="S183" s="11" t="s">
        <v>492</v>
      </c>
      <c r="T183" s="3" t="s">
        <v>1724</v>
      </c>
      <c r="U183" s="3" t="s">
        <v>1725</v>
      </c>
      <c r="V183" s="3" t="s">
        <v>1696</v>
      </c>
      <c r="W183" s="3" t="s">
        <v>1726</v>
      </c>
      <c r="X183" s="11" t="s">
        <v>1727</v>
      </c>
      <c r="Y183" s="11" t="s">
        <v>1728</v>
      </c>
      <c r="Z183" s="3"/>
      <c r="AA183" s="1"/>
      <c r="AC183" s="28" t="str">
        <f t="shared" si="4"/>
        <v>CR/B.268(1969)1272</v>
      </c>
      <c r="AD183" s="28" t="str">
        <f t="shared" si="5"/>
        <v>M.-M.Aleonard.1969</v>
      </c>
      <c r="AE183" s="45" t="str">
        <f>IF(COUNTIF(EXFOR!G$9:G$17,"*"&amp;AC183&amp;"*")&gt;0,"○",IF(COUNTIF(EXFOR!J$9:J$17,"*"&amp;W183&amp;"*"&amp;V183)&gt;0,"△","×"))</f>
        <v>×</v>
      </c>
    </row>
    <row r="184" spans="1:31" ht="14.25">
      <c r="A184" s="1" t="s">
        <v>912</v>
      </c>
      <c r="B184" s="1">
        <v>13</v>
      </c>
      <c r="C184" s="1">
        <v>27</v>
      </c>
      <c r="D184" s="1" t="s">
        <v>821</v>
      </c>
      <c r="E184" s="1" t="s">
        <v>820</v>
      </c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1" t="s">
        <v>1729</v>
      </c>
      <c r="S184" s="11" t="s">
        <v>1730</v>
      </c>
      <c r="T184" s="3" t="s">
        <v>1731</v>
      </c>
      <c r="U184" s="3" t="s">
        <v>371</v>
      </c>
      <c r="V184" s="3" t="s">
        <v>1696</v>
      </c>
      <c r="W184" s="3" t="s">
        <v>1617</v>
      </c>
      <c r="X184" s="11" t="s">
        <v>1732</v>
      </c>
      <c r="Y184" s="11" t="s">
        <v>1733</v>
      </c>
      <c r="Z184" s="3"/>
      <c r="AA184" s="1"/>
      <c r="AC184" s="28" t="str">
        <f t="shared" si="4"/>
        <v>NSP 5, 11 (1969). 5(1969)11</v>
      </c>
      <c r="AD184" s="28" t="str">
        <f t="shared" si="5"/>
        <v>N.Ahmed,.1969</v>
      </c>
      <c r="AE184" s="45" t="str">
        <f>IF(COUNTIF(EXFOR!G$9:G$17,"*"&amp;AC184&amp;"*")&gt;0,"○",IF(COUNTIF(EXFOR!J$9:J$17,"*"&amp;W184&amp;"*"&amp;V184)&gt;0,"△","×"))</f>
        <v>×</v>
      </c>
    </row>
    <row r="185" spans="1:31" ht="13.5">
      <c r="A185" s="1" t="s">
        <v>912</v>
      </c>
      <c r="B185" s="1">
        <v>13</v>
      </c>
      <c r="C185" s="1">
        <v>27</v>
      </c>
      <c r="D185" s="1" t="s">
        <v>821</v>
      </c>
      <c r="E185" s="1" t="s">
        <v>820</v>
      </c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4" t="s">
        <v>1734</v>
      </c>
      <c r="S185" s="25" t="s">
        <v>1735</v>
      </c>
      <c r="T185" s="3" t="s">
        <v>1736</v>
      </c>
      <c r="U185" s="3" t="s">
        <v>345</v>
      </c>
      <c r="V185" s="3" t="s">
        <v>1737</v>
      </c>
      <c r="W185" s="3" t="s">
        <v>1738</v>
      </c>
      <c r="X185" s="24" t="s">
        <v>1739</v>
      </c>
      <c r="Y185" s="24" t="s">
        <v>1740</v>
      </c>
      <c r="Z185" s="3"/>
      <c r="AA185" s="1"/>
      <c r="AC185" s="28" t="str">
        <f t="shared" si="4"/>
        <v> NIM.62(1968)61</v>
      </c>
      <c r="AD185" s="28" t="str">
        <f t="shared" si="5"/>
        <v>A.Sorriaux,.1968</v>
      </c>
      <c r="AE185" s="45" t="str">
        <f>IF(COUNTIF(EXFOR!G$9:G$17,"*"&amp;AC185&amp;"*")&gt;0,"○",IF(COUNTIF(EXFOR!J$9:J$17,"*"&amp;W185&amp;"*"&amp;V185)&gt;0,"△","×"))</f>
        <v>×</v>
      </c>
    </row>
    <row r="186" spans="1:31" ht="14.25">
      <c r="A186" s="1" t="s">
        <v>912</v>
      </c>
      <c r="B186" s="1">
        <v>13</v>
      </c>
      <c r="C186" s="1">
        <v>27</v>
      </c>
      <c r="D186" s="1" t="s">
        <v>821</v>
      </c>
      <c r="E186" s="1" t="s">
        <v>820</v>
      </c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4" t="s">
        <v>1741</v>
      </c>
      <c r="S186" s="25" t="s">
        <v>1742</v>
      </c>
      <c r="T186" s="3" t="s">
        <v>1743</v>
      </c>
      <c r="U186" s="3" t="s">
        <v>1744</v>
      </c>
      <c r="V186" s="3" t="s">
        <v>1737</v>
      </c>
      <c r="W186" s="3" t="s">
        <v>1711</v>
      </c>
      <c r="X186" s="24" t="s">
        <v>1745</v>
      </c>
      <c r="Y186" s="24" t="s">
        <v>1746</v>
      </c>
      <c r="Z186" s="3"/>
      <c r="AA186" s="1"/>
      <c r="AC186" s="28" t="str">
        <f t="shared" si="4"/>
        <v> PR.172(1968)1004</v>
      </c>
      <c r="AD186" s="28" t="str">
        <f t="shared" si="5"/>
        <v>E.F.Gibson,.1968</v>
      </c>
      <c r="AE186" s="45" t="str">
        <f>IF(COUNTIF(EXFOR!G$9:G$17,"*"&amp;AC186&amp;"*")&gt;0,"○",IF(COUNTIF(EXFOR!J$9:J$17,"*"&amp;W186&amp;"*"&amp;V186)&gt;0,"△","×"))</f>
        <v>×</v>
      </c>
    </row>
    <row r="187" spans="1:31" ht="15">
      <c r="A187" s="1" t="s">
        <v>912</v>
      </c>
      <c r="B187" s="1">
        <v>13</v>
      </c>
      <c r="C187" s="1">
        <v>27</v>
      </c>
      <c r="D187" s="1" t="s">
        <v>821</v>
      </c>
      <c r="E187" s="1" t="s">
        <v>820</v>
      </c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4" t="s">
        <v>1747</v>
      </c>
      <c r="S187" s="25" t="s">
        <v>1748</v>
      </c>
      <c r="T187" s="3"/>
      <c r="U187" s="3" t="s">
        <v>1749</v>
      </c>
      <c r="V187" s="3" t="s">
        <v>1737</v>
      </c>
      <c r="W187" s="3" t="s">
        <v>419</v>
      </c>
      <c r="X187" s="24" t="s">
        <v>1750</v>
      </c>
      <c r="Y187" s="24" t="s">
        <v>1751</v>
      </c>
      <c r="Z187" s="3"/>
      <c r="AA187" s="1"/>
      <c r="AC187" s="28" t="str">
        <f t="shared" si="4"/>
        <v> AAF.(1968)285</v>
      </c>
      <c r="AD187" s="28" t="str">
        <f t="shared" si="5"/>
        <v>M.Bister,.1968</v>
      </c>
      <c r="AE187" s="45" t="str">
        <f>IF(COUNTIF(EXFOR!G$9:G$17,"*"&amp;AC187&amp;"*")&gt;0,"○",IF(COUNTIF(EXFOR!J$9:J$17,"*"&amp;W187&amp;"*"&amp;V187)&gt;0,"△","×"))</f>
        <v>×</v>
      </c>
    </row>
    <row r="188" spans="1:31" ht="13.5">
      <c r="A188" s="1" t="s">
        <v>912</v>
      </c>
      <c r="B188" s="1">
        <v>13</v>
      </c>
      <c r="C188" s="1">
        <v>27</v>
      </c>
      <c r="D188" s="1" t="s">
        <v>821</v>
      </c>
      <c r="E188" s="1" t="s">
        <v>820</v>
      </c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4" t="s">
        <v>1752</v>
      </c>
      <c r="S188" s="25" t="s">
        <v>1753</v>
      </c>
      <c r="T188" s="3" t="s">
        <v>1339</v>
      </c>
      <c r="U188" s="3" t="s">
        <v>1302</v>
      </c>
      <c r="V188" s="3" t="s">
        <v>1737</v>
      </c>
      <c r="W188" s="3" t="s">
        <v>1617</v>
      </c>
      <c r="X188" s="24" t="s">
        <v>1754</v>
      </c>
      <c r="Y188" s="24" t="s">
        <v>1755</v>
      </c>
      <c r="Z188" s="3"/>
      <c r="AA188" s="1"/>
      <c r="AC188" s="28" t="str">
        <f t="shared" si="4"/>
        <v> NSP/B.4(1968)8</v>
      </c>
      <c r="AD188" s="28" t="str">
        <f t="shared" si="5"/>
        <v>N.Ahmed,.1968</v>
      </c>
      <c r="AE188" s="45" t="str">
        <f>IF(COUNTIF(EXFOR!G$9:G$17,"*"&amp;AC188&amp;"*")&gt;0,"○",IF(COUNTIF(EXFOR!J$9:J$17,"*"&amp;W188&amp;"*"&amp;V188)&gt;0,"△","×"))</f>
        <v>×</v>
      </c>
    </row>
    <row r="189" spans="1:31" ht="13.5">
      <c r="A189" s="1" t="s">
        <v>912</v>
      </c>
      <c r="B189" s="1">
        <v>13</v>
      </c>
      <c r="C189" s="1">
        <v>27</v>
      </c>
      <c r="D189" s="1" t="s">
        <v>821</v>
      </c>
      <c r="E189" s="1" t="s">
        <v>820</v>
      </c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4" t="s">
        <v>1756</v>
      </c>
      <c r="S189" s="25" t="s">
        <v>1757</v>
      </c>
      <c r="T189" s="3" t="s">
        <v>1758</v>
      </c>
      <c r="U189" s="3" t="s">
        <v>1759</v>
      </c>
      <c r="V189" s="3" t="s">
        <v>1760</v>
      </c>
      <c r="W189" s="3" t="s">
        <v>1761</v>
      </c>
      <c r="X189" s="24" t="s">
        <v>1762</v>
      </c>
      <c r="Y189" s="24" t="s">
        <v>1763</v>
      </c>
      <c r="Z189" s="3"/>
      <c r="AA189" s="1"/>
      <c r="AC189" s="28" t="str">
        <f t="shared" si="4"/>
        <v> NP/A.102(1967) 406</v>
      </c>
      <c r="AD189" s="28" t="str">
        <f t="shared" si="5"/>
        <v>W.G.Mourad,.1967</v>
      </c>
      <c r="AE189" s="45" t="str">
        <f>IF(COUNTIF(EXFOR!G$9:G$17,"*"&amp;AC189&amp;"*")&gt;0,"○",IF(COUNTIF(EXFOR!J$9:J$17,"*"&amp;W189&amp;"*"&amp;V189)&gt;0,"△","×"))</f>
        <v>×</v>
      </c>
    </row>
    <row r="190" spans="1:31" ht="13.5">
      <c r="A190" s="1" t="s">
        <v>912</v>
      </c>
      <c r="B190" s="1">
        <v>13</v>
      </c>
      <c r="C190" s="1">
        <v>27</v>
      </c>
      <c r="D190" s="1" t="s">
        <v>821</v>
      </c>
      <c r="E190" s="1" t="s">
        <v>820</v>
      </c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4" t="s">
        <v>1764</v>
      </c>
      <c r="S190" s="25" t="s">
        <v>1735</v>
      </c>
      <c r="T190" s="3" t="s">
        <v>1765</v>
      </c>
      <c r="U190" s="3" t="s">
        <v>1766</v>
      </c>
      <c r="V190" s="3" t="s">
        <v>1760</v>
      </c>
      <c r="W190" s="3" t="s">
        <v>1767</v>
      </c>
      <c r="X190" s="24" t="s">
        <v>1768</v>
      </c>
      <c r="Y190" s="24" t="s">
        <v>1769</v>
      </c>
      <c r="Z190" s="3"/>
      <c r="AA190" s="1"/>
      <c r="AC190" s="28" t="str">
        <f t="shared" si="4"/>
        <v> NIM. 54(1967)317</v>
      </c>
      <c r="AD190" s="28" t="str">
        <f t="shared" si="5"/>
        <v>D.K.McDaniels,.1967</v>
      </c>
      <c r="AE190" s="45" t="str">
        <f>IF(COUNTIF(EXFOR!G$9:G$17,"*"&amp;AC190&amp;"*")&gt;0,"○",IF(COUNTIF(EXFOR!J$9:J$17,"*"&amp;W190&amp;"*"&amp;V190)&gt;0,"△","×"))</f>
        <v>×</v>
      </c>
    </row>
    <row r="191" spans="1:31" ht="15">
      <c r="A191" s="1" t="s">
        <v>912</v>
      </c>
      <c r="B191" s="1">
        <v>13</v>
      </c>
      <c r="C191" s="1">
        <v>27</v>
      </c>
      <c r="D191" s="1" t="s">
        <v>821</v>
      </c>
      <c r="E191" s="1" t="s">
        <v>820</v>
      </c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4" t="s">
        <v>1770</v>
      </c>
      <c r="S191" s="25" t="s">
        <v>1757</v>
      </c>
      <c r="T191" s="3" t="s">
        <v>1758</v>
      </c>
      <c r="U191" s="3" t="s">
        <v>1771</v>
      </c>
      <c r="V191" s="3" t="s">
        <v>1760</v>
      </c>
      <c r="W191" s="3" t="s">
        <v>1772</v>
      </c>
      <c r="X191" s="24" t="s">
        <v>1773</v>
      </c>
      <c r="Y191" s="24" t="s">
        <v>1774</v>
      </c>
      <c r="Z191" s="3"/>
      <c r="AA191" s="1"/>
      <c r="AC191" s="28" t="str">
        <f t="shared" si="4"/>
        <v> NP/A.102(1967)383</v>
      </c>
      <c r="AD191" s="28" t="str">
        <f t="shared" si="5"/>
        <v>J.M.Donhowe,.1967</v>
      </c>
      <c r="AE191" s="45" t="str">
        <f>IF(COUNTIF(EXFOR!G$9:G$17,"*"&amp;AC191&amp;"*")&gt;0,"○",IF(COUNTIF(EXFOR!J$9:J$17,"*"&amp;W191&amp;"*"&amp;V191)&gt;0,"△","×"))</f>
        <v>×</v>
      </c>
    </row>
    <row r="192" spans="1:31" ht="13.5">
      <c r="A192" s="1" t="s">
        <v>912</v>
      </c>
      <c r="B192" s="1">
        <v>13</v>
      </c>
      <c r="C192" s="1">
        <v>27</v>
      </c>
      <c r="D192" s="1" t="s">
        <v>821</v>
      </c>
      <c r="E192" s="1" t="s">
        <v>820</v>
      </c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4" t="s">
        <v>1775</v>
      </c>
      <c r="S192" s="25" t="s">
        <v>1776</v>
      </c>
      <c r="T192" s="3" t="s">
        <v>1676</v>
      </c>
      <c r="U192" s="3" t="s">
        <v>945</v>
      </c>
      <c r="V192" s="3" t="s">
        <v>1777</v>
      </c>
      <c r="W192" s="3" t="s">
        <v>1778</v>
      </c>
      <c r="X192" s="24" t="s">
        <v>1779</v>
      </c>
      <c r="Y192" s="24" t="s">
        <v>1780</v>
      </c>
      <c r="Z192" s="3"/>
      <c r="AA192" s="1"/>
      <c r="AC192" s="28" t="str">
        <f t="shared" si="4"/>
        <v>NP.88(1966)12</v>
      </c>
      <c r="AD192" s="28" t="str">
        <f t="shared" si="5"/>
        <v>G.A.P.Engelbertink,.1966</v>
      </c>
      <c r="AE192" s="45" t="str">
        <f>IF(COUNTIF(EXFOR!G$9:G$17,"*"&amp;AC192&amp;"*")&gt;0,"○",IF(COUNTIF(EXFOR!J$9:J$17,"*"&amp;W192&amp;"*"&amp;V192)&gt;0,"△","×"))</f>
        <v>×</v>
      </c>
    </row>
    <row r="193" spans="1:31" ht="15">
      <c r="A193" s="1" t="s">
        <v>912</v>
      </c>
      <c r="B193" s="1">
        <v>13</v>
      </c>
      <c r="C193" s="1">
        <v>27</v>
      </c>
      <c r="D193" s="1" t="s">
        <v>821</v>
      </c>
      <c r="E193" s="1" t="s">
        <v>820</v>
      </c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4" t="s">
        <v>746</v>
      </c>
      <c r="S193" s="25" t="s">
        <v>1776</v>
      </c>
      <c r="T193" s="3" t="s">
        <v>1686</v>
      </c>
      <c r="U193" s="3" t="s">
        <v>747</v>
      </c>
      <c r="V193" s="3" t="s">
        <v>1710</v>
      </c>
      <c r="W193" s="3" t="s">
        <v>748</v>
      </c>
      <c r="X193" s="24" t="s">
        <v>749</v>
      </c>
      <c r="Y193" s="24" t="s">
        <v>750</v>
      </c>
      <c r="Z193" s="3"/>
      <c r="AA193" s="1"/>
      <c r="AC193" s="28" t="str">
        <f t="shared" si="4"/>
        <v>NP.65(1965)577</v>
      </c>
      <c r="AD193" s="28" t="str">
        <f t="shared" si="5"/>
        <v>P.P.Singh,.1965</v>
      </c>
      <c r="AE193" s="45" t="str">
        <f>IF(COUNTIF(EXFOR!G$9:G$17,"*"&amp;AC193&amp;"*")&gt;0,"○",IF(COUNTIF(EXFOR!J$9:J$17,"*"&amp;W193&amp;"*"&amp;V193)&gt;0,"△","×"))</f>
        <v>×</v>
      </c>
    </row>
    <row r="194" spans="1:31" ht="15">
      <c r="A194" s="1" t="s">
        <v>912</v>
      </c>
      <c r="B194" s="1">
        <v>13</v>
      </c>
      <c r="C194" s="1">
        <v>27</v>
      </c>
      <c r="D194" s="1" t="s">
        <v>821</v>
      </c>
      <c r="E194" s="1" t="s">
        <v>820</v>
      </c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4" t="s">
        <v>751</v>
      </c>
      <c r="S194" s="25" t="s">
        <v>1776</v>
      </c>
      <c r="T194" s="3" t="s">
        <v>752</v>
      </c>
      <c r="U194" s="3" t="s">
        <v>753</v>
      </c>
      <c r="V194" s="3" t="s">
        <v>1710</v>
      </c>
      <c r="W194" s="3" t="s">
        <v>754</v>
      </c>
      <c r="X194" s="24" t="s">
        <v>755</v>
      </c>
      <c r="Y194" s="24" t="s">
        <v>756</v>
      </c>
      <c r="Z194" s="3"/>
      <c r="AA194" s="1"/>
      <c r="AC194" s="28" t="str">
        <f t="shared" si="4"/>
        <v>NP.63(1965)529</v>
      </c>
      <c r="AD194" s="28" t="str">
        <f t="shared" si="5"/>
        <v>R.Nordhagen,.1965</v>
      </c>
      <c r="AE194" s="45" t="str">
        <f>IF(COUNTIF(EXFOR!G$9:G$17,"*"&amp;AC194&amp;"*")&gt;0,"○",IF(COUNTIF(EXFOR!J$9:J$17,"*"&amp;W194&amp;"*"&amp;V194)&gt;0,"△","×"))</f>
        <v>×</v>
      </c>
    </row>
    <row r="195" spans="1:31" ht="15">
      <c r="A195" s="1" t="s">
        <v>912</v>
      </c>
      <c r="B195" s="1">
        <v>13</v>
      </c>
      <c r="C195" s="1">
        <v>27</v>
      </c>
      <c r="D195" s="1" t="s">
        <v>821</v>
      </c>
      <c r="E195" s="1" t="s">
        <v>820</v>
      </c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4" t="s">
        <v>757</v>
      </c>
      <c r="S195" s="25" t="s">
        <v>1776</v>
      </c>
      <c r="T195" s="3" t="s">
        <v>858</v>
      </c>
      <c r="U195" s="3" t="s">
        <v>758</v>
      </c>
      <c r="V195" s="3" t="s">
        <v>759</v>
      </c>
      <c r="W195" s="3" t="s">
        <v>754</v>
      </c>
      <c r="X195" s="24" t="s">
        <v>755</v>
      </c>
      <c r="Y195" s="24" t="s">
        <v>760</v>
      </c>
      <c r="Z195" s="3"/>
      <c r="AA195" s="1"/>
      <c r="AC195" s="28" t="str">
        <f t="shared" si="4"/>
        <v>NP.56(1964)337</v>
      </c>
      <c r="AD195" s="28" t="str">
        <f t="shared" si="5"/>
        <v>R.Nordhagen,.1964</v>
      </c>
      <c r="AE195" s="45" t="str">
        <f>IF(COUNTIF(EXFOR!G$9:G$17,"*"&amp;AC195&amp;"*")&gt;0,"○",IF(COUNTIF(EXFOR!J$9:J$17,"*"&amp;W195&amp;"*"&amp;V195)&gt;0,"△","×"))</f>
        <v>×</v>
      </c>
    </row>
    <row r="196" spans="1:31" ht="14.25">
      <c r="A196" s="1" t="s">
        <v>912</v>
      </c>
      <c r="B196" s="1">
        <v>13</v>
      </c>
      <c r="C196" s="1">
        <v>27</v>
      </c>
      <c r="D196" s="1" t="s">
        <v>821</v>
      </c>
      <c r="E196" s="1" t="s">
        <v>820</v>
      </c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4" t="s">
        <v>761</v>
      </c>
      <c r="S196" s="25" t="s">
        <v>1776</v>
      </c>
      <c r="T196" s="3" t="s">
        <v>858</v>
      </c>
      <c r="U196" s="3" t="s">
        <v>762</v>
      </c>
      <c r="V196" s="3" t="s">
        <v>759</v>
      </c>
      <c r="W196" s="3" t="s">
        <v>763</v>
      </c>
      <c r="X196" s="24" t="s">
        <v>764</v>
      </c>
      <c r="Y196" s="24" t="s">
        <v>765</v>
      </c>
      <c r="Z196" s="3"/>
      <c r="AA196" s="1"/>
      <c r="AC196" s="28" t="str">
        <f aca="true" t="shared" si="6" ref="AC196:AC259">S196&amp;"."&amp;IF(IF(T196="","",T196)&amp;IF(V196="",",","("&amp;V196&amp;")")&amp;IF(U196="","",U196)=",","",IF(T196="","",T196)&amp;IF(V196="",",","("&amp;V196&amp;")")&amp;IF(U196="","",U196))</f>
        <v>NP.56(1964)401</v>
      </c>
      <c r="AD196" s="28" t="str">
        <f aca="true" t="shared" si="7" ref="AD196:AD259">W196&amp;"."&amp;V196</f>
        <v>Y.P.Antoufiev,.1964</v>
      </c>
      <c r="AE196" s="45" t="str">
        <f>IF(COUNTIF(EXFOR!G$9:G$17,"*"&amp;AC196&amp;"*")&gt;0,"○",IF(COUNTIF(EXFOR!J$9:J$17,"*"&amp;W196&amp;"*"&amp;V196)&gt;0,"△","×"))</f>
        <v>×</v>
      </c>
    </row>
    <row r="197" spans="1:31" ht="14.25">
      <c r="A197" s="1" t="s">
        <v>912</v>
      </c>
      <c r="B197" s="1">
        <v>13</v>
      </c>
      <c r="C197" s="1">
        <v>27</v>
      </c>
      <c r="D197" s="1" t="s">
        <v>821</v>
      </c>
      <c r="E197" s="1" t="s">
        <v>820</v>
      </c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4" t="s">
        <v>766</v>
      </c>
      <c r="S197" s="25" t="s">
        <v>1776</v>
      </c>
      <c r="T197" s="3" t="s">
        <v>411</v>
      </c>
      <c r="U197" s="3" t="s">
        <v>767</v>
      </c>
      <c r="V197" s="3" t="s">
        <v>759</v>
      </c>
      <c r="W197" s="3" t="s">
        <v>763</v>
      </c>
      <c r="X197" s="24" t="s">
        <v>768</v>
      </c>
      <c r="Y197" s="24" t="s">
        <v>769</v>
      </c>
      <c r="Z197" s="3"/>
      <c r="AA197" s="1"/>
      <c r="AC197" s="28" t="str">
        <f t="shared" si="6"/>
        <v>NP.54(1964) 301</v>
      </c>
      <c r="AD197" s="28" t="str">
        <f t="shared" si="7"/>
        <v>Y.P.Antoufiev,.1964</v>
      </c>
      <c r="AE197" s="45" t="str">
        <f>IF(COUNTIF(EXFOR!G$9:G$17,"*"&amp;AC197&amp;"*")&gt;0,"○",IF(COUNTIF(EXFOR!J$9:J$17,"*"&amp;W197&amp;"*"&amp;V197)&gt;0,"△","×"))</f>
        <v>×</v>
      </c>
    </row>
    <row r="198" spans="1:31" ht="13.5">
      <c r="A198" s="12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4"/>
      <c r="S198" s="14"/>
      <c r="T198" s="14"/>
      <c r="U198" s="14"/>
      <c r="V198" s="14"/>
      <c r="W198" s="14"/>
      <c r="X198" s="14"/>
      <c r="Y198" s="14"/>
      <c r="Z198" s="14"/>
      <c r="AA198" s="12"/>
      <c r="AC198" s="28" t="str">
        <f t="shared" si="6"/>
        <v>.</v>
      </c>
      <c r="AD198" s="28" t="str">
        <f t="shared" si="7"/>
        <v>.</v>
      </c>
      <c r="AE198" s="45"/>
    </row>
    <row r="199" spans="1:31" ht="13.5">
      <c r="A199" s="15" t="s">
        <v>770</v>
      </c>
      <c r="B199" s="15">
        <v>13</v>
      </c>
      <c r="C199" s="15">
        <v>27</v>
      </c>
      <c r="D199" s="15" t="s">
        <v>821</v>
      </c>
      <c r="E199" s="15" t="s">
        <v>771</v>
      </c>
      <c r="F199" s="16"/>
      <c r="G199" s="16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26" t="s">
        <v>772</v>
      </c>
      <c r="S199" s="27" t="s">
        <v>773</v>
      </c>
      <c r="T199" s="18" t="s">
        <v>774</v>
      </c>
      <c r="U199" s="18" t="s">
        <v>775</v>
      </c>
      <c r="V199" s="18" t="s">
        <v>826</v>
      </c>
      <c r="W199" s="18" t="s">
        <v>776</v>
      </c>
      <c r="X199" s="26" t="s">
        <v>777</v>
      </c>
      <c r="Y199" s="26" t="s">
        <v>778</v>
      </c>
      <c r="Z199" s="18"/>
      <c r="AA199" s="15"/>
      <c r="AC199" s="28" t="str">
        <f t="shared" si="6"/>
        <v> NIM/A.571(2007)743</v>
      </c>
      <c r="AD199" s="28" t="str">
        <f t="shared" si="7"/>
        <v>Y.Uozumi,.2007</v>
      </c>
      <c r="AE199" s="45" t="str">
        <f>IF(COUNTIF(EXFOR!G$19:G$24,"*"&amp;AC199&amp;"*")&gt;0,"○",IF(COUNTIF(EXFOR!J$19:J$24,"*"&amp;W199&amp;"*"&amp;V199)&gt;0,"△","×"))</f>
        <v>×</v>
      </c>
    </row>
    <row r="200" spans="1:31" ht="13.5">
      <c r="A200" s="1" t="s">
        <v>770</v>
      </c>
      <c r="B200" s="1">
        <v>13</v>
      </c>
      <c r="C200" s="1">
        <v>27</v>
      </c>
      <c r="D200" s="1" t="s">
        <v>821</v>
      </c>
      <c r="E200" s="1" t="s">
        <v>771</v>
      </c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4" t="s">
        <v>779</v>
      </c>
      <c r="S200" s="25" t="s">
        <v>773</v>
      </c>
      <c r="T200" s="3" t="s">
        <v>928</v>
      </c>
      <c r="U200" s="3" t="s">
        <v>1731</v>
      </c>
      <c r="V200" s="3" t="s">
        <v>930</v>
      </c>
      <c r="W200" s="3" t="s">
        <v>931</v>
      </c>
      <c r="X200" s="24" t="s">
        <v>780</v>
      </c>
      <c r="Y200" s="24" t="s">
        <v>781</v>
      </c>
      <c r="Z200" s="3"/>
      <c r="AA200" s="1"/>
      <c r="AC200" s="28" t="str">
        <f t="shared" si="6"/>
        <v> NIM/A.505(2003) 5</v>
      </c>
      <c r="AD200" s="28" t="str">
        <f t="shared" si="7"/>
        <v>C.L.Fink,.2003</v>
      </c>
      <c r="AE200" s="45" t="str">
        <f>IF(COUNTIF(EXFOR!G$19:G$24,"*"&amp;AC200&amp;"*")&gt;0,"○",IF(COUNTIF(EXFOR!J$19:J$24,"*"&amp;W200&amp;"*"&amp;V200)&gt;0,"△","×"))</f>
        <v>×</v>
      </c>
    </row>
    <row r="201" spans="1:31" ht="13.5">
      <c r="A201" s="1" t="s">
        <v>770</v>
      </c>
      <c r="B201" s="1">
        <v>13</v>
      </c>
      <c r="C201" s="1">
        <v>27</v>
      </c>
      <c r="D201" s="1" t="s">
        <v>821</v>
      </c>
      <c r="E201" s="1" t="s">
        <v>771</v>
      </c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4" t="s">
        <v>782</v>
      </c>
      <c r="S201" s="25" t="s">
        <v>783</v>
      </c>
      <c r="T201" s="3" t="s">
        <v>1364</v>
      </c>
      <c r="U201" s="3" t="s">
        <v>784</v>
      </c>
      <c r="V201" s="3" t="s">
        <v>938</v>
      </c>
      <c r="W201" s="3" t="s">
        <v>785</v>
      </c>
      <c r="X201" s="24" t="s">
        <v>786</v>
      </c>
      <c r="Y201" s="24" t="s">
        <v>787</v>
      </c>
      <c r="Z201" s="3"/>
      <c r="AA201" s="1"/>
      <c r="AC201" s="28" t="str">
        <f t="shared" si="6"/>
        <v> KPS.36(2000)118</v>
      </c>
      <c r="AD201" s="28" t="str">
        <f t="shared" si="7"/>
        <v>J.-H.Yoon.2000</v>
      </c>
      <c r="AE201" s="45" t="str">
        <f>IF(COUNTIF(EXFOR!G$19:G$24,"*"&amp;AC201&amp;"*")&gt;0,"○",IF(COUNTIF(EXFOR!J$19:J$24,"*"&amp;W201&amp;"*"&amp;V201)&gt;0,"△","×"))</f>
        <v>×</v>
      </c>
    </row>
    <row r="202" spans="1:31" ht="13.5">
      <c r="A202" s="1" t="s">
        <v>770</v>
      </c>
      <c r="B202" s="1">
        <v>13</v>
      </c>
      <c r="C202" s="1">
        <v>27</v>
      </c>
      <c r="D202" s="1" t="s">
        <v>821</v>
      </c>
      <c r="E202" s="1" t="s">
        <v>771</v>
      </c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4" t="s">
        <v>788</v>
      </c>
      <c r="S202" s="25" t="s">
        <v>789</v>
      </c>
      <c r="T202" s="3" t="s">
        <v>944</v>
      </c>
      <c r="U202" s="3" t="s">
        <v>945</v>
      </c>
      <c r="V202" s="3" t="s">
        <v>891</v>
      </c>
      <c r="W202" s="3" t="s">
        <v>946</v>
      </c>
      <c r="X202" s="24" t="s">
        <v>790</v>
      </c>
      <c r="Y202" s="24" t="s">
        <v>791</v>
      </c>
      <c r="Z202" s="3"/>
      <c r="AA202" s="1"/>
      <c r="AC202" s="28" t="str">
        <f t="shared" si="6"/>
        <v> NIM/B.152(1999)12</v>
      </c>
      <c r="AD202" s="28" t="str">
        <f t="shared" si="7"/>
        <v>A.Savidou,.1999</v>
      </c>
      <c r="AE202" s="45" t="str">
        <f>IF(COUNTIF(EXFOR!G$19:G$24,"*"&amp;AC202&amp;"*")&gt;0,"○",IF(COUNTIF(EXFOR!J$19:J$24,"*"&amp;W202&amp;"*"&amp;V202)&gt;0,"△","×"))</f>
        <v>×</v>
      </c>
    </row>
    <row r="203" spans="1:31" ht="13.5">
      <c r="A203" s="1" t="s">
        <v>770</v>
      </c>
      <c r="B203" s="1">
        <v>13</v>
      </c>
      <c r="C203" s="1">
        <v>27</v>
      </c>
      <c r="D203" s="1" t="s">
        <v>821</v>
      </c>
      <c r="E203" s="1" t="s">
        <v>771</v>
      </c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4" t="s">
        <v>54</v>
      </c>
      <c r="S203" s="25" t="s">
        <v>55</v>
      </c>
      <c r="T203" s="3" t="s">
        <v>971</v>
      </c>
      <c r="U203" s="3" t="s">
        <v>1007</v>
      </c>
      <c r="V203" s="3" t="s">
        <v>891</v>
      </c>
      <c r="W203" s="3" t="s">
        <v>56</v>
      </c>
      <c r="X203" s="24" t="s">
        <v>57</v>
      </c>
      <c r="Y203" s="24" t="s">
        <v>58</v>
      </c>
      <c r="Z203" s="3"/>
      <c r="AA203" s="1"/>
      <c r="AC203" s="28" t="str">
        <f t="shared" si="6"/>
        <v> JYFL Ann.Rept. 1998, p.50 (1999).1998(1999)50</v>
      </c>
      <c r="AD203" s="28" t="str">
        <f t="shared" si="7"/>
        <v>J.Rondio,.1999</v>
      </c>
      <c r="AE203" s="45" t="str">
        <f>IF(COUNTIF(EXFOR!G$19:G$24,"*"&amp;AC203&amp;"*")&gt;0,"○",IF(COUNTIF(EXFOR!J$19:J$24,"*"&amp;W203&amp;"*"&amp;V203)&gt;0,"△","×"))</f>
        <v>×</v>
      </c>
    </row>
    <row r="204" spans="1:31" ht="13.5">
      <c r="A204" s="1" t="s">
        <v>770</v>
      </c>
      <c r="B204" s="1">
        <v>13</v>
      </c>
      <c r="C204" s="1">
        <v>27</v>
      </c>
      <c r="D204" s="1" t="s">
        <v>821</v>
      </c>
      <c r="E204" s="1" t="s">
        <v>771</v>
      </c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4" t="s">
        <v>59</v>
      </c>
      <c r="S204" s="25" t="s">
        <v>60</v>
      </c>
      <c r="T204" s="3" t="s">
        <v>61</v>
      </c>
      <c r="U204" s="3" t="s">
        <v>62</v>
      </c>
      <c r="V204" s="3" t="s">
        <v>984</v>
      </c>
      <c r="W204" s="3" t="s">
        <v>63</v>
      </c>
      <c r="X204" s="24" t="s">
        <v>64</v>
      </c>
      <c r="Y204" s="24" t="s">
        <v>65</v>
      </c>
      <c r="Z204" s="3"/>
      <c r="AA204" s="1"/>
      <c r="AC204" s="28" t="str">
        <f t="shared" si="6"/>
        <v> PL/B.368(1996)191</v>
      </c>
      <c r="AD204" s="28" t="str">
        <f t="shared" si="7"/>
        <v>O.K.Vorov.1996</v>
      </c>
      <c r="AE204" s="45" t="str">
        <f>IF(COUNTIF(EXFOR!G$19:G$24,"*"&amp;AC204&amp;"*")&gt;0,"○",IF(COUNTIF(EXFOR!J$19:J$24,"*"&amp;W204&amp;"*"&amp;V204)&gt;0,"△","×"))</f>
        <v>×</v>
      </c>
    </row>
    <row r="205" spans="1:31" ht="15">
      <c r="A205" s="1" t="s">
        <v>770</v>
      </c>
      <c r="B205" s="1">
        <v>13</v>
      </c>
      <c r="C205" s="1">
        <v>27</v>
      </c>
      <c r="D205" s="1" t="s">
        <v>821</v>
      </c>
      <c r="E205" s="1" t="s">
        <v>771</v>
      </c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R205" s="1" t="s">
        <v>66</v>
      </c>
      <c r="S205" s="25" t="s">
        <v>67</v>
      </c>
      <c r="T205" s="3" t="s">
        <v>411</v>
      </c>
      <c r="U205" s="3" t="s">
        <v>68</v>
      </c>
      <c r="V205" s="3" t="s">
        <v>984</v>
      </c>
      <c r="W205" s="3" t="s">
        <v>69</v>
      </c>
      <c r="X205" s="24" t="s">
        <v>70</v>
      </c>
      <c r="Y205" s="24" t="s">
        <v>71</v>
      </c>
      <c r="Z205" s="3"/>
      <c r="AA205" s="1"/>
      <c r="AC205" s="28" t="str">
        <f t="shared" si="6"/>
        <v> PR/C.54(1996)778</v>
      </c>
      <c r="AD205" s="28" t="str">
        <f t="shared" si="7"/>
        <v>A.A.Cowley,.1996</v>
      </c>
      <c r="AE205" s="45" t="str">
        <f>IF(COUNTIF(EXFOR!G$19:G$24,"*"&amp;AC205&amp;"*")&gt;0,"○",IF(COUNTIF(EXFOR!J$19:J$24,"*"&amp;W205&amp;"*"&amp;V205)&gt;0,"△","×"))</f>
        <v>×</v>
      </c>
    </row>
    <row r="206" spans="1:31" ht="13.5">
      <c r="A206" s="1" t="s">
        <v>770</v>
      </c>
      <c r="B206" s="1">
        <v>13</v>
      </c>
      <c r="C206" s="1">
        <v>27</v>
      </c>
      <c r="D206" s="1" t="s">
        <v>821</v>
      </c>
      <c r="E206" s="1" t="s">
        <v>771</v>
      </c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R206" s="1" t="s">
        <v>72</v>
      </c>
      <c r="S206" s="25" t="s">
        <v>67</v>
      </c>
      <c r="T206" s="3" t="s">
        <v>457</v>
      </c>
      <c r="U206" s="3" t="s">
        <v>73</v>
      </c>
      <c r="V206" s="3" t="s">
        <v>1002</v>
      </c>
      <c r="W206" s="3" t="s">
        <v>74</v>
      </c>
      <c r="X206" s="24" t="s">
        <v>75</v>
      </c>
      <c r="Y206" s="24" t="s">
        <v>76</v>
      </c>
      <c r="Z206" s="3"/>
      <c r="AA206" s="1"/>
      <c r="AC206" s="28" t="str">
        <f t="shared" si="6"/>
        <v> PR/C.49(1994)411</v>
      </c>
      <c r="AD206" s="28" t="str">
        <f t="shared" si="7"/>
        <v>J.M.Drake,.1994</v>
      </c>
      <c r="AE206" s="45" t="str">
        <f>IF(COUNTIF(EXFOR!G$19:G$24,"*"&amp;AC206&amp;"*")&gt;0,"○",IF(COUNTIF(EXFOR!J$19:J$24,"*"&amp;W206&amp;"*"&amp;V206)&gt;0,"△","×"))</f>
        <v>×</v>
      </c>
    </row>
    <row r="207" spans="1:31" ht="13.5">
      <c r="A207" s="1" t="s">
        <v>770</v>
      </c>
      <c r="B207" s="1">
        <v>13</v>
      </c>
      <c r="C207" s="1">
        <v>27</v>
      </c>
      <c r="D207" s="1" t="s">
        <v>821</v>
      </c>
      <c r="E207" s="1" t="s">
        <v>771</v>
      </c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"/>
      <c r="S207" s="3"/>
      <c r="T207" s="3"/>
      <c r="U207" s="3"/>
      <c r="V207" s="3"/>
      <c r="W207" s="3"/>
      <c r="X207" s="3"/>
      <c r="Y207" s="3"/>
      <c r="Z207" s="3"/>
      <c r="AA207" s="1"/>
      <c r="AC207" s="28" t="str">
        <f t="shared" si="6"/>
        <v>.</v>
      </c>
      <c r="AD207" s="28" t="str">
        <f t="shared" si="7"/>
        <v>.</v>
      </c>
      <c r="AE207" s="45" t="str">
        <f>IF(COUNTIF(EXFOR!G$19:G$24,"*"&amp;AC207&amp;"*")&gt;0,"○",IF(COUNTIF(EXFOR!J$19:J$24,"*"&amp;W207&amp;"*"&amp;V207)&gt;0,"△","×"))</f>
        <v>○</v>
      </c>
    </row>
    <row r="208" spans="1:31" ht="13.5">
      <c r="A208" s="1" t="s">
        <v>770</v>
      </c>
      <c r="B208" s="1">
        <v>13</v>
      </c>
      <c r="C208" s="1">
        <v>27</v>
      </c>
      <c r="D208" s="1" t="s">
        <v>821</v>
      </c>
      <c r="E208" s="1" t="s">
        <v>771</v>
      </c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4" t="s">
        <v>77</v>
      </c>
      <c r="S208" s="25" t="s">
        <v>78</v>
      </c>
      <c r="T208" s="3"/>
      <c r="U208" s="3" t="s">
        <v>1038</v>
      </c>
      <c r="V208" s="3" t="s">
        <v>869</v>
      </c>
      <c r="W208" s="3" t="s">
        <v>79</v>
      </c>
      <c r="X208" s="24" t="s">
        <v>80</v>
      </c>
      <c r="Y208" s="24" t="s">
        <v>81</v>
      </c>
      <c r="Z208" s="3"/>
      <c r="AA208" s="1"/>
      <c r="AC208" s="28" t="str">
        <f t="shared" si="6"/>
        <v> Japan Atomic Energy Res.Inst.Tandem VDG Ann.Rept., 1992, p.103 (1993).(1993)103</v>
      </c>
      <c r="AD208" s="28" t="str">
        <f t="shared" si="7"/>
        <v>Y.Watanabe,.1993</v>
      </c>
      <c r="AE208" s="45" t="str">
        <f>IF(COUNTIF(EXFOR!G$19:G$24,"*"&amp;AC208&amp;"*")&gt;0,"○",IF(COUNTIF(EXFOR!J$19:J$24,"*"&amp;W208&amp;"*"&amp;V208)&gt;0,"△","×"))</f>
        <v>×</v>
      </c>
    </row>
    <row r="209" spans="1:31" ht="13.5">
      <c r="A209" s="1" t="s">
        <v>770</v>
      </c>
      <c r="B209" s="1">
        <v>13</v>
      </c>
      <c r="C209" s="1">
        <v>27</v>
      </c>
      <c r="D209" s="1" t="s">
        <v>821</v>
      </c>
      <c r="E209" s="1" t="s">
        <v>771</v>
      </c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4" t="s">
        <v>82</v>
      </c>
      <c r="S209" s="25" t="s">
        <v>789</v>
      </c>
      <c r="T209" s="3" t="s">
        <v>970</v>
      </c>
      <c r="U209" s="3" t="s">
        <v>83</v>
      </c>
      <c r="V209" s="3" t="s">
        <v>869</v>
      </c>
      <c r="W209" s="3" t="s">
        <v>84</v>
      </c>
      <c r="X209" s="24" t="s">
        <v>85</v>
      </c>
      <c r="Y209" s="24" t="s">
        <v>86</v>
      </c>
      <c r="Z209" s="3"/>
      <c r="AA209" s="1"/>
      <c r="AC209" s="28" t="str">
        <f t="shared" si="6"/>
        <v> NIM/B.79(1993)290</v>
      </c>
      <c r="AD209" s="28" t="str">
        <f t="shared" si="7"/>
        <v>G.E.Mitchell,.1993</v>
      </c>
      <c r="AE209" s="45" t="str">
        <f>IF(COUNTIF(EXFOR!G$19:G$24,"*"&amp;AC209&amp;"*")&gt;0,"○",IF(COUNTIF(EXFOR!J$19:J$24,"*"&amp;W209&amp;"*"&amp;V209)&gt;0,"△","×"))</f>
        <v>×</v>
      </c>
    </row>
    <row r="210" spans="1:31" ht="13.5">
      <c r="A210" s="1" t="s">
        <v>770</v>
      </c>
      <c r="B210" s="1">
        <v>13</v>
      </c>
      <c r="C210" s="1">
        <v>27</v>
      </c>
      <c r="D210" s="1" t="s">
        <v>821</v>
      </c>
      <c r="E210" s="1" t="s">
        <v>771</v>
      </c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4" t="s">
        <v>87</v>
      </c>
      <c r="S210" s="25" t="s">
        <v>1757</v>
      </c>
      <c r="T210" s="3" t="s">
        <v>88</v>
      </c>
      <c r="U210" s="3" t="s">
        <v>89</v>
      </c>
      <c r="V210" s="3" t="s">
        <v>869</v>
      </c>
      <c r="W210" s="3" t="s">
        <v>84</v>
      </c>
      <c r="X210" s="24" t="s">
        <v>85</v>
      </c>
      <c r="Y210" s="24" t="s">
        <v>90</v>
      </c>
      <c r="Z210" s="3"/>
      <c r="AA210" s="1"/>
      <c r="AC210" s="28" t="str">
        <f t="shared" si="6"/>
        <v> NP/A.560(1993)483</v>
      </c>
      <c r="AD210" s="28" t="str">
        <f t="shared" si="7"/>
        <v>G.E.Mitchell,.1993</v>
      </c>
      <c r="AE210" s="45" t="str">
        <f>IF(COUNTIF(EXFOR!G$19:G$24,"*"&amp;AC210&amp;"*")&gt;0,"○",IF(COUNTIF(EXFOR!J$19:J$24,"*"&amp;W210&amp;"*"&amp;V210)&gt;0,"△","×"))</f>
        <v>×</v>
      </c>
    </row>
    <row r="211" spans="1:31" ht="14.25">
      <c r="A211" s="1" t="s">
        <v>770</v>
      </c>
      <c r="B211" s="1">
        <v>13</v>
      </c>
      <c r="C211" s="1">
        <v>27</v>
      </c>
      <c r="D211" s="1" t="s">
        <v>821</v>
      </c>
      <c r="E211" s="1" t="s">
        <v>771</v>
      </c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4" t="s">
        <v>91</v>
      </c>
      <c r="S211" s="25" t="s">
        <v>1380</v>
      </c>
      <c r="T211" s="3" t="s">
        <v>92</v>
      </c>
      <c r="U211" s="3" t="s">
        <v>93</v>
      </c>
      <c r="V211" s="3" t="s">
        <v>1014</v>
      </c>
      <c r="W211" s="3" t="s">
        <v>94</v>
      </c>
      <c r="X211" s="24" t="s">
        <v>95</v>
      </c>
      <c r="Y211" s="24" t="s">
        <v>96</v>
      </c>
      <c r="Z211" s="3"/>
      <c r="AA211" s="1"/>
      <c r="AC211" s="28" t="str">
        <f t="shared" si="6"/>
        <v> ZP/A.343(1992)185</v>
      </c>
      <c r="AD211" s="28" t="str">
        <f t="shared" si="7"/>
        <v>C.T.Coburn,.1992</v>
      </c>
      <c r="AE211" s="45" t="str">
        <f>IF(COUNTIF(EXFOR!G$19:G$24,"*"&amp;AC211&amp;"*")&gt;0,"○",IF(COUNTIF(EXFOR!J$19:J$24,"*"&amp;W211&amp;"*"&amp;V211)&gt;0,"△","×"))</f>
        <v>×</v>
      </c>
    </row>
    <row r="212" spans="1:31" ht="14.25">
      <c r="A212" s="1" t="s">
        <v>770</v>
      </c>
      <c r="B212" s="1">
        <v>13</v>
      </c>
      <c r="C212" s="1">
        <v>27</v>
      </c>
      <c r="D212" s="1" t="s">
        <v>821</v>
      </c>
      <c r="E212" s="1" t="s">
        <v>771</v>
      </c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R212" s="1" t="s">
        <v>1016</v>
      </c>
      <c r="S212" s="25" t="s">
        <v>67</v>
      </c>
      <c r="T212" s="3" t="s">
        <v>1017</v>
      </c>
      <c r="U212" s="3" t="s">
        <v>1018</v>
      </c>
      <c r="V212" s="3" t="s">
        <v>1019</v>
      </c>
      <c r="W212" s="3" t="s">
        <v>1020</v>
      </c>
      <c r="X212" s="24" t="s">
        <v>97</v>
      </c>
      <c r="Y212" s="24" t="s">
        <v>98</v>
      </c>
      <c r="Z212" s="3"/>
      <c r="AA212" s="1"/>
      <c r="AC212" s="28" t="str">
        <f t="shared" si="6"/>
        <v> PR/C.43(1991)2870</v>
      </c>
      <c r="AD212" s="28" t="str">
        <f t="shared" si="7"/>
        <v>C.W.Wang,.1991</v>
      </c>
      <c r="AE212" s="45" t="str">
        <f>IF(COUNTIF(EXFOR!G$19:G$24,"*"&amp;AC212&amp;"*")&gt;0,"○",IF(COUNTIF(EXFOR!J$19:J$24,"*"&amp;W212&amp;"*"&amp;V212)&gt;0,"△","×"))</f>
        <v>×</v>
      </c>
    </row>
    <row r="213" spans="1:31" ht="13.5">
      <c r="A213" s="1" t="s">
        <v>770</v>
      </c>
      <c r="B213" s="1">
        <v>13</v>
      </c>
      <c r="C213" s="1">
        <v>27</v>
      </c>
      <c r="D213" s="1" t="s">
        <v>821</v>
      </c>
      <c r="E213" s="1" t="s">
        <v>771</v>
      </c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4" t="s">
        <v>99</v>
      </c>
      <c r="S213" s="25" t="s">
        <v>1757</v>
      </c>
      <c r="T213" s="3" t="s">
        <v>100</v>
      </c>
      <c r="U213" s="3" t="s">
        <v>519</v>
      </c>
      <c r="V213" s="3" t="s">
        <v>1033</v>
      </c>
      <c r="W213" s="3" t="s">
        <v>101</v>
      </c>
      <c r="X213" s="24" t="s">
        <v>102</v>
      </c>
      <c r="Y213" s="24" t="s">
        <v>103</v>
      </c>
      <c r="Z213" s="3"/>
      <c r="AA213" s="1"/>
      <c r="AC213" s="28" t="str">
        <f t="shared" si="6"/>
        <v> NP/A.518(1990)35</v>
      </c>
      <c r="AD213" s="28" t="str">
        <f t="shared" si="7"/>
        <v>H.L.Harney,.1990</v>
      </c>
      <c r="AE213" s="45" t="str">
        <f>IF(COUNTIF(EXFOR!G$19:G$24,"*"&amp;AC213&amp;"*")&gt;0,"○",IF(COUNTIF(EXFOR!J$19:J$24,"*"&amp;W213&amp;"*"&amp;V213)&gt;0,"△","×"))</f>
        <v>×</v>
      </c>
    </row>
    <row r="214" spans="1:31" ht="15">
      <c r="A214" s="1" t="s">
        <v>770</v>
      </c>
      <c r="B214" s="1">
        <v>13</v>
      </c>
      <c r="C214" s="1">
        <v>27</v>
      </c>
      <c r="D214" s="1" t="s">
        <v>821</v>
      </c>
      <c r="E214" s="1" t="s">
        <v>771</v>
      </c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4" t="s">
        <v>104</v>
      </c>
      <c r="S214" s="25" t="s">
        <v>1757</v>
      </c>
      <c r="T214" s="3" t="s">
        <v>100</v>
      </c>
      <c r="U214" s="3" t="s">
        <v>105</v>
      </c>
      <c r="V214" s="3" t="s">
        <v>1033</v>
      </c>
      <c r="W214" s="3" t="s">
        <v>106</v>
      </c>
      <c r="X214" s="24" t="s">
        <v>107</v>
      </c>
      <c r="Y214" s="24" t="s">
        <v>108</v>
      </c>
      <c r="Z214" s="3"/>
      <c r="AA214" s="1"/>
      <c r="AC214" s="28" t="str">
        <f t="shared" si="6"/>
        <v> NP/A.518(1990)58</v>
      </c>
      <c r="AD214" s="28" t="str">
        <f t="shared" si="7"/>
        <v>G.Bohm,.1990</v>
      </c>
      <c r="AE214" s="45" t="str">
        <f>IF(COUNTIF(EXFOR!G$19:G$24,"*"&amp;AC214&amp;"*")&gt;0,"○",IF(COUNTIF(EXFOR!J$19:J$24,"*"&amp;W214&amp;"*"&amp;V214)&gt;0,"△","×"))</f>
        <v>×</v>
      </c>
    </row>
    <row r="215" spans="1:31" ht="14.25">
      <c r="A215" s="1" t="s">
        <v>770</v>
      </c>
      <c r="B215" s="1">
        <v>13</v>
      </c>
      <c r="C215" s="1">
        <v>27</v>
      </c>
      <c r="D215" s="1" t="s">
        <v>821</v>
      </c>
      <c r="E215" s="1" t="s">
        <v>771</v>
      </c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4" t="s">
        <v>109</v>
      </c>
      <c r="S215" s="25" t="s">
        <v>110</v>
      </c>
      <c r="T215" s="3" t="s">
        <v>111</v>
      </c>
      <c r="U215" s="3" t="s">
        <v>112</v>
      </c>
      <c r="V215" s="3" t="s">
        <v>876</v>
      </c>
      <c r="W215" s="3" t="s">
        <v>113</v>
      </c>
      <c r="X215" s="24" t="s">
        <v>114</v>
      </c>
      <c r="Y215" s="24" t="s">
        <v>115</v>
      </c>
      <c r="Z215" s="3"/>
      <c r="AA215" s="1"/>
      <c r="AC215" s="28" t="str">
        <f t="shared" si="6"/>
        <v> IZV. 53(1989)2193</v>
      </c>
      <c r="AD215" s="28" t="str">
        <f t="shared" si="7"/>
        <v>T.N.Mikhaleva.1989</v>
      </c>
      <c r="AE215" s="45" t="str">
        <f>IF(COUNTIF(EXFOR!G$19:G$24,"*"&amp;AC215&amp;"*")&gt;0,"○",IF(COUNTIF(EXFOR!J$19:J$24,"*"&amp;W215&amp;"*"&amp;V215)&gt;0,"△","×"))</f>
        <v>×</v>
      </c>
    </row>
    <row r="216" spans="1:31" ht="14.25">
      <c r="A216" s="1" t="s">
        <v>770</v>
      </c>
      <c r="B216" s="1">
        <v>13</v>
      </c>
      <c r="C216" s="1">
        <v>27</v>
      </c>
      <c r="D216" s="1" t="s">
        <v>821</v>
      </c>
      <c r="E216" s="1" t="s">
        <v>771</v>
      </c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4" t="s">
        <v>109</v>
      </c>
      <c r="S216" s="25" t="s">
        <v>116</v>
      </c>
      <c r="T216" s="3" t="s">
        <v>111</v>
      </c>
      <c r="U216" s="3" t="s">
        <v>117</v>
      </c>
      <c r="V216" s="3" t="s">
        <v>876</v>
      </c>
      <c r="W216" s="3" t="s">
        <v>113</v>
      </c>
      <c r="X216" s="24" t="s">
        <v>114</v>
      </c>
      <c r="Y216" s="24" t="s">
        <v>115</v>
      </c>
      <c r="Z216" s="3"/>
      <c r="AA216" s="1"/>
      <c r="AC216" s="28" t="str">
        <f t="shared" si="6"/>
        <v>BAS. 53(1989)No.11, 138</v>
      </c>
      <c r="AD216" s="28" t="str">
        <f t="shared" si="7"/>
        <v>T.N.Mikhaleva.1989</v>
      </c>
      <c r="AE216" s="45" t="str">
        <f>IF(COUNTIF(EXFOR!G$19:G$24,"*"&amp;AC216&amp;"*")&gt;0,"○",IF(COUNTIF(EXFOR!J$19:J$24,"*"&amp;W216&amp;"*"&amp;V216)&gt;0,"△","×"))</f>
        <v>×</v>
      </c>
    </row>
    <row r="217" spans="1:31" ht="15">
      <c r="A217" s="1" t="s">
        <v>770</v>
      </c>
      <c r="B217" s="1">
        <v>13</v>
      </c>
      <c r="C217" s="1">
        <v>27</v>
      </c>
      <c r="D217" s="1" t="s">
        <v>821</v>
      </c>
      <c r="E217" s="1" t="s">
        <v>771</v>
      </c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4" t="s">
        <v>118</v>
      </c>
      <c r="S217" s="25" t="s">
        <v>60</v>
      </c>
      <c r="T217" s="3" t="s">
        <v>119</v>
      </c>
      <c r="U217" s="3" t="s">
        <v>120</v>
      </c>
      <c r="V217" s="3" t="s">
        <v>876</v>
      </c>
      <c r="W217" s="3" t="s">
        <v>106</v>
      </c>
      <c r="X217" s="24" t="s">
        <v>121</v>
      </c>
      <c r="Y217" s="24" t="s">
        <v>122</v>
      </c>
      <c r="Z217" s="3"/>
      <c r="AA217" s="1"/>
      <c r="AC217" s="28" t="str">
        <f t="shared" si="6"/>
        <v> PL/B.220(1989)27 </v>
      </c>
      <c r="AD217" s="28" t="str">
        <f t="shared" si="7"/>
        <v>G.Bohm,.1989</v>
      </c>
      <c r="AE217" s="45" t="str">
        <f>IF(COUNTIF(EXFOR!G$19:G$24,"*"&amp;AC217&amp;"*")&gt;0,"○",IF(COUNTIF(EXFOR!J$19:J$24,"*"&amp;W217&amp;"*"&amp;V217)&gt;0,"△","×"))</f>
        <v>×</v>
      </c>
    </row>
    <row r="218" spans="1:31" ht="13.5">
      <c r="A218" s="1" t="s">
        <v>770</v>
      </c>
      <c r="B218" s="1">
        <v>13</v>
      </c>
      <c r="C218" s="1">
        <v>27</v>
      </c>
      <c r="D218" s="1" t="s">
        <v>821</v>
      </c>
      <c r="E218" s="1" t="s">
        <v>771</v>
      </c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4" t="s">
        <v>123</v>
      </c>
      <c r="S218" s="25" t="s">
        <v>124</v>
      </c>
      <c r="T218" s="3" t="s">
        <v>530</v>
      </c>
      <c r="U218" s="3" t="s">
        <v>125</v>
      </c>
      <c r="V218" s="3" t="s">
        <v>1053</v>
      </c>
      <c r="W218" s="3" t="s">
        <v>126</v>
      </c>
      <c r="X218" s="24" t="s">
        <v>127</v>
      </c>
      <c r="Y218" s="24" t="s">
        <v>128</v>
      </c>
      <c r="Z218" s="3"/>
      <c r="AA218" s="1"/>
      <c r="AC218" s="28" t="str">
        <f t="shared" si="6"/>
        <v> JP/G.14(1988)L91</v>
      </c>
      <c r="AD218" s="28" t="str">
        <f t="shared" si="7"/>
        <v>M.Walz,.1988</v>
      </c>
      <c r="AE218" s="45" t="str">
        <f>IF(COUNTIF(EXFOR!G$19:G$24,"*"&amp;AC218&amp;"*")&gt;0,"○",IF(COUNTIF(EXFOR!J$19:J$24,"*"&amp;W218&amp;"*"&amp;V218)&gt;0,"△","×"))</f>
        <v>×</v>
      </c>
    </row>
    <row r="219" spans="1:31" ht="15">
      <c r="A219" s="1" t="s">
        <v>770</v>
      </c>
      <c r="B219" s="1">
        <v>13</v>
      </c>
      <c r="C219" s="1">
        <v>27</v>
      </c>
      <c r="D219" s="1" t="s">
        <v>821</v>
      </c>
      <c r="E219" s="1" t="s">
        <v>771</v>
      </c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4" t="s">
        <v>129</v>
      </c>
      <c r="S219" s="25" t="s">
        <v>1757</v>
      </c>
      <c r="T219" s="3" t="s">
        <v>130</v>
      </c>
      <c r="U219" s="3" t="s">
        <v>131</v>
      </c>
      <c r="V219" s="3" t="s">
        <v>1053</v>
      </c>
      <c r="W219" s="3" t="s">
        <v>132</v>
      </c>
      <c r="X219" s="24" t="s">
        <v>133</v>
      </c>
      <c r="Y219" s="24" t="s">
        <v>134</v>
      </c>
      <c r="Z219" s="3"/>
      <c r="AA219" s="1"/>
      <c r="AC219" s="28" t="str">
        <f t="shared" si="6"/>
        <v> NP/A.477(1988) 105</v>
      </c>
      <c r="AD219" s="28" t="str">
        <f t="shared" si="7"/>
        <v>R.Timmermann,.1988</v>
      </c>
      <c r="AE219" s="45" t="str">
        <f>IF(COUNTIF(EXFOR!G$19:G$24,"*"&amp;AC219&amp;"*")&gt;0,"○",IF(COUNTIF(EXFOR!J$19:J$24,"*"&amp;W219&amp;"*"&amp;V219)&gt;0,"△","×"))</f>
        <v>×</v>
      </c>
    </row>
    <row r="220" spans="1:31" ht="13.5">
      <c r="A220" s="1" t="s">
        <v>770</v>
      </c>
      <c r="B220" s="1">
        <v>13</v>
      </c>
      <c r="C220" s="1">
        <v>27</v>
      </c>
      <c r="D220" s="1" t="s">
        <v>821</v>
      </c>
      <c r="E220" s="1" t="s">
        <v>771</v>
      </c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R220" s="1" t="s">
        <v>135</v>
      </c>
      <c r="S220" s="25" t="s">
        <v>67</v>
      </c>
      <c r="T220" s="3" t="s">
        <v>1233</v>
      </c>
      <c r="U220" s="3" t="s">
        <v>136</v>
      </c>
      <c r="V220" s="3" t="s">
        <v>1053</v>
      </c>
      <c r="W220" s="3" t="s">
        <v>137</v>
      </c>
      <c r="X220" s="24" t="s">
        <v>138</v>
      </c>
      <c r="Y220" s="24" t="s">
        <v>139</v>
      </c>
      <c r="Z220" s="3"/>
      <c r="AA220" s="1"/>
      <c r="AC220" s="28" t="str">
        <f t="shared" si="6"/>
        <v> PR/C.37(1988)2350</v>
      </c>
      <c r="AD220" s="28" t="str">
        <f t="shared" si="7"/>
        <v>C.Kalbach.1988</v>
      </c>
      <c r="AE220" s="45" t="str">
        <f>IF(COUNTIF(EXFOR!G$19:G$24,"*"&amp;AC220&amp;"*")&gt;0,"○",IF(COUNTIF(EXFOR!J$19:J$24,"*"&amp;W220&amp;"*"&amp;V220)&gt;0,"△","×"))</f>
        <v>×</v>
      </c>
    </row>
    <row r="221" spans="1:31" ht="13.5">
      <c r="A221" s="1" t="s">
        <v>770</v>
      </c>
      <c r="B221" s="1">
        <v>13</v>
      </c>
      <c r="C221" s="1">
        <v>27</v>
      </c>
      <c r="D221" s="1" t="s">
        <v>821</v>
      </c>
      <c r="E221" s="1" t="s">
        <v>771</v>
      </c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R221" s="1" t="s">
        <v>1242</v>
      </c>
      <c r="S221" s="25" t="s">
        <v>67</v>
      </c>
      <c r="T221" s="3" t="s">
        <v>1233</v>
      </c>
      <c r="U221" s="3" t="s">
        <v>140</v>
      </c>
      <c r="V221" s="3" t="s">
        <v>1053</v>
      </c>
      <c r="W221" s="3" t="s">
        <v>1244</v>
      </c>
      <c r="X221" s="24" t="s">
        <v>141</v>
      </c>
      <c r="Y221" s="24" t="s">
        <v>142</v>
      </c>
      <c r="Z221" s="3"/>
      <c r="AA221" s="1"/>
      <c r="AC221" s="28" t="str">
        <f t="shared" si="6"/>
        <v> PR/C.37(1988)503</v>
      </c>
      <c r="AD221" s="28" t="str">
        <f t="shared" si="7"/>
        <v>H.J.Hausman,.1988</v>
      </c>
      <c r="AE221" s="45" t="str">
        <f>IF(COUNTIF(EXFOR!G$19:G$24,"*"&amp;AC221&amp;"*")&gt;0,"○",IF(COUNTIF(EXFOR!J$19:J$24,"*"&amp;W221&amp;"*"&amp;V221)&gt;0,"△","×"))</f>
        <v>×</v>
      </c>
    </row>
    <row r="222" spans="1:31" ht="13.5">
      <c r="A222" s="1" t="s">
        <v>770</v>
      </c>
      <c r="B222" s="1">
        <v>13</v>
      </c>
      <c r="C222" s="1">
        <v>27</v>
      </c>
      <c r="D222" s="1" t="s">
        <v>821</v>
      </c>
      <c r="E222" s="1" t="s">
        <v>771</v>
      </c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4" t="s">
        <v>143</v>
      </c>
      <c r="S222" s="25" t="s">
        <v>144</v>
      </c>
      <c r="T222" s="3" t="s">
        <v>297</v>
      </c>
      <c r="U222" s="3" t="s">
        <v>145</v>
      </c>
      <c r="V222" s="3" t="s">
        <v>1053</v>
      </c>
      <c r="W222" s="3" t="s">
        <v>146</v>
      </c>
      <c r="X222" s="24" t="s">
        <v>147</v>
      </c>
      <c r="Y222" s="24" t="s">
        <v>148</v>
      </c>
      <c r="Z222" s="3"/>
      <c r="AA222" s="1"/>
      <c r="AC222" s="28" t="str">
        <f t="shared" si="6"/>
        <v> JNM.155(1988) 1350</v>
      </c>
      <c r="AD222" s="28" t="str">
        <f t="shared" si="7"/>
        <v>S.I.Green,.1988</v>
      </c>
      <c r="AE222" s="45" t="str">
        <f>IF(COUNTIF(EXFOR!G$19:G$24,"*"&amp;AC222&amp;"*")&gt;0,"○",IF(COUNTIF(EXFOR!J$19:J$24,"*"&amp;W222&amp;"*"&amp;V222)&gt;0,"△","×"))</f>
        <v>×</v>
      </c>
    </row>
    <row r="223" spans="1:31" ht="14.25">
      <c r="A223" s="1" t="s">
        <v>770</v>
      </c>
      <c r="B223" s="1">
        <v>13</v>
      </c>
      <c r="C223" s="1">
        <v>27</v>
      </c>
      <c r="D223" s="1" t="s">
        <v>821</v>
      </c>
      <c r="E223" s="1" t="s">
        <v>771</v>
      </c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4" t="s">
        <v>149</v>
      </c>
      <c r="S223" s="25" t="s">
        <v>1757</v>
      </c>
      <c r="T223" s="3" t="s">
        <v>1280</v>
      </c>
      <c r="U223" s="3" t="s">
        <v>150</v>
      </c>
      <c r="V223" s="3" t="s">
        <v>1250</v>
      </c>
      <c r="W223" s="3" t="s">
        <v>151</v>
      </c>
      <c r="X223" s="24" t="s">
        <v>152</v>
      </c>
      <c r="Y223" s="24" t="s">
        <v>153</v>
      </c>
      <c r="Z223" s="3"/>
      <c r="AA223" s="1"/>
      <c r="AC223" s="28" t="str">
        <f t="shared" si="6"/>
        <v> NP/A.462(1987)554</v>
      </c>
      <c r="AD223" s="28" t="str">
        <f t="shared" si="7"/>
        <v>M.Kozlowski,.1987</v>
      </c>
      <c r="AE223" s="45" t="str">
        <f>IF(COUNTIF(EXFOR!G$19:G$24,"*"&amp;AC223&amp;"*")&gt;0,"○",IF(COUNTIF(EXFOR!J$19:J$24,"*"&amp;W223&amp;"*"&amp;V223)&gt;0,"△","×"))</f>
        <v>×</v>
      </c>
    </row>
    <row r="224" spans="1:31" ht="15">
      <c r="A224" s="1" t="s">
        <v>770</v>
      </c>
      <c r="B224" s="1">
        <v>13</v>
      </c>
      <c r="C224" s="1">
        <v>27</v>
      </c>
      <c r="D224" s="1" t="s">
        <v>821</v>
      </c>
      <c r="E224" s="1" t="s">
        <v>771</v>
      </c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4" t="s">
        <v>154</v>
      </c>
      <c r="S224" s="25" t="s">
        <v>155</v>
      </c>
      <c r="T224" s="3" t="s">
        <v>936</v>
      </c>
      <c r="U224" s="3" t="s">
        <v>1388</v>
      </c>
      <c r="V224" s="3" t="s">
        <v>1250</v>
      </c>
      <c r="W224" s="3" t="s">
        <v>156</v>
      </c>
      <c r="X224" s="24" t="s">
        <v>157</v>
      </c>
      <c r="Y224" s="24" t="s">
        <v>158</v>
      </c>
      <c r="Z224" s="3"/>
      <c r="AA224" s="1"/>
      <c r="AC224" s="28" t="str">
        <f t="shared" si="6"/>
        <v> CNP. 9(1987)120</v>
      </c>
      <c r="AD224" s="28" t="str">
        <f t="shared" si="7"/>
        <v>Jin Weiguo.1987</v>
      </c>
      <c r="AE224" s="45" t="str">
        <f>IF(COUNTIF(EXFOR!G$19:G$24,"*"&amp;AC224&amp;"*")&gt;0,"○",IF(COUNTIF(EXFOR!J$19:J$24,"*"&amp;W224&amp;"*"&amp;V224)&gt;0,"△","×"))</f>
        <v>×</v>
      </c>
    </row>
    <row r="225" spans="1:31" ht="14.25">
      <c r="A225" s="1" t="s">
        <v>770</v>
      </c>
      <c r="B225" s="1">
        <v>13</v>
      </c>
      <c r="C225" s="1">
        <v>27</v>
      </c>
      <c r="D225" s="1" t="s">
        <v>821</v>
      </c>
      <c r="E225" s="1" t="s">
        <v>771</v>
      </c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4" t="s">
        <v>159</v>
      </c>
      <c r="S225" s="25" t="s">
        <v>789</v>
      </c>
      <c r="T225" s="3" t="s">
        <v>1261</v>
      </c>
      <c r="U225" s="3" t="s">
        <v>1597</v>
      </c>
      <c r="V225" s="3" t="s">
        <v>1250</v>
      </c>
      <c r="W225" s="3" t="s">
        <v>160</v>
      </c>
      <c r="X225" s="24" t="s">
        <v>161</v>
      </c>
      <c r="Y225" s="24" t="s">
        <v>162</v>
      </c>
      <c r="Z225" s="3"/>
      <c r="AA225" s="1"/>
      <c r="AC225" s="28" t="str">
        <f t="shared" si="6"/>
        <v> NIM/B.28(1987)82</v>
      </c>
      <c r="AD225" s="28" t="str">
        <f t="shared" si="7"/>
        <v>W.G.Jin,.1987</v>
      </c>
      <c r="AE225" s="45" t="str">
        <f>IF(COUNTIF(EXFOR!G$19:G$24,"*"&amp;AC225&amp;"*")&gt;0,"○",IF(COUNTIF(EXFOR!J$19:J$24,"*"&amp;W225&amp;"*"&amp;V225)&gt;0,"△","×"))</f>
        <v>×</v>
      </c>
    </row>
    <row r="226" spans="1:31" ht="14.25">
      <c r="A226" s="1" t="s">
        <v>770</v>
      </c>
      <c r="B226" s="1">
        <v>13</v>
      </c>
      <c r="C226" s="1">
        <v>27</v>
      </c>
      <c r="D226" s="1" t="s">
        <v>821</v>
      </c>
      <c r="E226" s="1" t="s">
        <v>771</v>
      </c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R226" s="1" t="s">
        <v>1294</v>
      </c>
      <c r="S226" s="25" t="s">
        <v>67</v>
      </c>
      <c r="T226" s="3" t="s">
        <v>1295</v>
      </c>
      <c r="U226" s="3" t="s">
        <v>1296</v>
      </c>
      <c r="V226" s="3" t="s">
        <v>163</v>
      </c>
      <c r="W226" s="3" t="s">
        <v>164</v>
      </c>
      <c r="X226" s="24" t="s">
        <v>165</v>
      </c>
      <c r="Y226" s="24" t="s">
        <v>166</v>
      </c>
      <c r="Z226" s="3"/>
      <c r="AA226" s="1"/>
      <c r="AC226" s="28" t="str">
        <f t="shared" si="6"/>
        <v> PR/C.34(986)2319</v>
      </c>
      <c r="AD226" s="28" t="str">
        <f t="shared" si="7"/>
        <v> C.Pruneau.986</v>
      </c>
      <c r="AE226" s="45" t="str">
        <f>IF(COUNTIF(EXFOR!G$19:G$24,"*"&amp;AC226&amp;"*")&gt;0,"○",IF(COUNTIF(EXFOR!J$19:J$24,"*"&amp;W226&amp;"*"&amp;V226)&gt;0,"△","×"))</f>
        <v>×</v>
      </c>
    </row>
    <row r="227" spans="1:31" ht="13.5">
      <c r="A227" s="1" t="s">
        <v>770</v>
      </c>
      <c r="B227" s="1">
        <v>13</v>
      </c>
      <c r="C227" s="1">
        <v>27</v>
      </c>
      <c r="D227" s="1" t="s">
        <v>821</v>
      </c>
      <c r="E227" s="1" t="s">
        <v>771</v>
      </c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4" t="s">
        <v>167</v>
      </c>
      <c r="S227" s="25" t="s">
        <v>168</v>
      </c>
      <c r="T227" s="3"/>
      <c r="U227" s="3" t="s">
        <v>417</v>
      </c>
      <c r="V227" s="3" t="s">
        <v>1293</v>
      </c>
      <c r="W227" s="3" t="s">
        <v>169</v>
      </c>
      <c r="X227" s="24" t="s">
        <v>170</v>
      </c>
      <c r="Y227" s="3"/>
      <c r="Z227" s="3"/>
      <c r="AA227" s="1"/>
      <c r="AC227" s="28" t="str">
        <f t="shared" si="6"/>
        <v> Program and Theses, Proc.36th,Ann.Conf.Nucl.Spectrosc.Struct.At.Nuclei, Kharkov, p.53 (1986).(1986)53</v>
      </c>
      <c r="AD227" s="28" t="str">
        <f t="shared" si="7"/>
        <v>N.V.Eremin,.1986</v>
      </c>
      <c r="AE227" s="45" t="str">
        <f>IF(COUNTIF(EXFOR!G$19:G$24,"*"&amp;AC227&amp;"*")&gt;0,"○",IF(COUNTIF(EXFOR!J$19:J$24,"*"&amp;W227&amp;"*"&amp;V227)&gt;0,"△","×"))</f>
        <v>×</v>
      </c>
    </row>
    <row r="228" spans="1:31" ht="15">
      <c r="A228" s="1" t="s">
        <v>770</v>
      </c>
      <c r="B228" s="1">
        <v>13</v>
      </c>
      <c r="C228" s="1">
        <v>27</v>
      </c>
      <c r="D228" s="1" t="s">
        <v>821</v>
      </c>
      <c r="E228" s="1" t="s">
        <v>771</v>
      </c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R228" s="1" t="s">
        <v>171</v>
      </c>
      <c r="S228" s="25" t="s">
        <v>67</v>
      </c>
      <c r="T228" s="3" t="s">
        <v>847</v>
      </c>
      <c r="U228" s="3" t="s">
        <v>280</v>
      </c>
      <c r="V228" s="3" t="s">
        <v>1320</v>
      </c>
      <c r="W228" s="3" t="s">
        <v>172</v>
      </c>
      <c r="X228" s="24" t="s">
        <v>173</v>
      </c>
      <c r="Y228" s="24" t="s">
        <v>174</v>
      </c>
      <c r="Z228" s="3"/>
      <c r="AA228" s="1"/>
      <c r="AC228" s="28" t="str">
        <f t="shared" si="6"/>
        <v> PR/C.31(1985)17</v>
      </c>
      <c r="AD228" s="28" t="str">
        <f t="shared" si="7"/>
        <v>F.Hoyler,.1985</v>
      </c>
      <c r="AE228" s="45" t="str">
        <f>IF(COUNTIF(EXFOR!G$19:G$24,"*"&amp;AC228&amp;"*")&gt;0,"○",IF(COUNTIF(EXFOR!J$19:J$24,"*"&amp;W228&amp;"*"&amp;V228)&gt;0,"△","×"))</f>
        <v>×</v>
      </c>
    </row>
    <row r="229" spans="1:31" ht="14.25">
      <c r="A229" s="1" t="s">
        <v>770</v>
      </c>
      <c r="B229" s="1">
        <v>13</v>
      </c>
      <c r="C229" s="1">
        <v>27</v>
      </c>
      <c r="D229" s="1" t="s">
        <v>821</v>
      </c>
      <c r="E229" s="1" t="s">
        <v>771</v>
      </c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4" t="s">
        <v>175</v>
      </c>
      <c r="S229" s="25" t="s">
        <v>1325</v>
      </c>
      <c r="T229" s="3" t="s">
        <v>902</v>
      </c>
      <c r="U229" s="3" t="s">
        <v>176</v>
      </c>
      <c r="V229" s="3" t="s">
        <v>904</v>
      </c>
      <c r="W229" s="3" t="s">
        <v>177</v>
      </c>
      <c r="X229" s="24" t="s">
        <v>178</v>
      </c>
      <c r="Y229" s="24" t="s">
        <v>179</v>
      </c>
      <c r="Z229" s="3"/>
      <c r="AA229" s="1"/>
      <c r="AC229" s="28" t="str">
        <f t="shared" si="6"/>
        <v> BAP.29(1984)No.4, 640, AK12</v>
      </c>
      <c r="AD229" s="28" t="str">
        <f t="shared" si="7"/>
        <v>R.O.Nelson,.1984</v>
      </c>
      <c r="AE229" s="45" t="str">
        <f>IF(COUNTIF(EXFOR!G$19:G$24,"*"&amp;AC229&amp;"*")&gt;0,"○",IF(COUNTIF(EXFOR!J$19:J$24,"*"&amp;W229&amp;"*"&amp;V229)&gt;0,"△","×"))</f>
        <v>×</v>
      </c>
    </row>
    <row r="230" spans="1:31" ht="14.25">
      <c r="A230" s="1" t="s">
        <v>770</v>
      </c>
      <c r="B230" s="1">
        <v>13</v>
      </c>
      <c r="C230" s="1">
        <v>27</v>
      </c>
      <c r="D230" s="1" t="s">
        <v>821</v>
      </c>
      <c r="E230" s="1" t="s">
        <v>771</v>
      </c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4" t="s">
        <v>180</v>
      </c>
      <c r="S230" s="25" t="s">
        <v>67</v>
      </c>
      <c r="T230" s="3" t="s">
        <v>1326</v>
      </c>
      <c r="U230" s="3" t="s">
        <v>181</v>
      </c>
      <c r="V230" s="3" t="s">
        <v>904</v>
      </c>
      <c r="W230" s="3" t="s">
        <v>177</v>
      </c>
      <c r="X230" s="24" t="s">
        <v>182</v>
      </c>
      <c r="Y230" s="24" t="s">
        <v>183</v>
      </c>
      <c r="Z230" s="3"/>
      <c r="AA230" s="1"/>
      <c r="AC230" s="28" t="str">
        <f t="shared" si="6"/>
        <v> PR/C.30(1984)755</v>
      </c>
      <c r="AD230" s="28" t="str">
        <f t="shared" si="7"/>
        <v>R.O.Nelson,.1984</v>
      </c>
      <c r="AE230" s="45" t="str">
        <f>IF(COUNTIF(EXFOR!G$19:G$24,"*"&amp;AC230&amp;"*")&gt;0,"○",IF(COUNTIF(EXFOR!J$19:J$24,"*"&amp;W230&amp;"*"&amp;V230)&gt;0,"△","×"))</f>
        <v>×</v>
      </c>
    </row>
    <row r="231" spans="1:31" ht="14.25">
      <c r="A231" s="1" t="s">
        <v>770</v>
      </c>
      <c r="B231" s="1">
        <v>13</v>
      </c>
      <c r="C231" s="1">
        <v>27</v>
      </c>
      <c r="D231" s="1" t="s">
        <v>821</v>
      </c>
      <c r="E231" s="1" t="s">
        <v>771</v>
      </c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4" t="s">
        <v>184</v>
      </c>
      <c r="S231" s="25" t="s">
        <v>67</v>
      </c>
      <c r="T231" s="3" t="s">
        <v>902</v>
      </c>
      <c r="U231" s="3" t="s">
        <v>185</v>
      </c>
      <c r="V231" s="3" t="s">
        <v>904</v>
      </c>
      <c r="W231" s="3" t="s">
        <v>177</v>
      </c>
      <c r="X231" s="24" t="s">
        <v>182</v>
      </c>
      <c r="Y231" s="24" t="s">
        <v>186</v>
      </c>
      <c r="Z231" s="3"/>
      <c r="AA231" s="1"/>
      <c r="AC231" s="28" t="str">
        <f t="shared" si="6"/>
        <v> PR/C.29(1984)1656</v>
      </c>
      <c r="AD231" s="28" t="str">
        <f t="shared" si="7"/>
        <v>R.O.Nelson,.1984</v>
      </c>
      <c r="AE231" s="45" t="str">
        <f>IF(COUNTIF(EXFOR!G$19:G$24,"*"&amp;AC231&amp;"*")&gt;0,"○",IF(COUNTIF(EXFOR!J$19:J$24,"*"&amp;W231&amp;"*"&amp;V231)&gt;0,"△","×"))</f>
        <v>×</v>
      </c>
    </row>
    <row r="232" spans="1:31" ht="13.5">
      <c r="A232" s="1" t="s">
        <v>770</v>
      </c>
      <c r="B232" s="1">
        <v>13</v>
      </c>
      <c r="C232" s="1">
        <v>27</v>
      </c>
      <c r="D232" s="1" t="s">
        <v>821</v>
      </c>
      <c r="E232" s="1" t="s">
        <v>771</v>
      </c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4" t="s">
        <v>187</v>
      </c>
      <c r="S232" s="25" t="s">
        <v>188</v>
      </c>
      <c r="T232" s="3" t="s">
        <v>189</v>
      </c>
      <c r="U232" s="3" t="s">
        <v>1365</v>
      </c>
      <c r="V232" s="3" t="s">
        <v>1351</v>
      </c>
      <c r="W232" s="3" t="s">
        <v>1366</v>
      </c>
      <c r="X232" s="24" t="s">
        <v>190</v>
      </c>
      <c r="Y232" s="24" t="s">
        <v>191</v>
      </c>
      <c r="Z232" s="3"/>
      <c r="AA232" s="1"/>
      <c r="AC232" s="28" t="str">
        <f t="shared" si="6"/>
        <v> AUJ. 36(1983)583</v>
      </c>
      <c r="AD232" s="28" t="str">
        <f t="shared" si="7"/>
        <v>D.G.Sargood.1983</v>
      </c>
      <c r="AE232" s="45" t="str">
        <f>IF(COUNTIF(EXFOR!G$19:G$24,"*"&amp;AC232&amp;"*")&gt;0,"○",IF(COUNTIF(EXFOR!J$19:J$24,"*"&amp;W232&amp;"*"&amp;V232)&gt;0,"△","×"))</f>
        <v>×</v>
      </c>
    </row>
    <row r="233" spans="1:31" ht="13.5">
      <c r="A233" s="1" t="s">
        <v>770</v>
      </c>
      <c r="B233" s="1">
        <v>13</v>
      </c>
      <c r="C233" s="1">
        <v>27</v>
      </c>
      <c r="D233" s="1" t="s">
        <v>821</v>
      </c>
      <c r="E233" s="1" t="s">
        <v>771</v>
      </c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4" t="s">
        <v>192</v>
      </c>
      <c r="S233" s="25" t="s">
        <v>1757</v>
      </c>
      <c r="T233" s="3" t="s">
        <v>762</v>
      </c>
      <c r="U233" s="3" t="s">
        <v>908</v>
      </c>
      <c r="V233" s="3" t="s">
        <v>1351</v>
      </c>
      <c r="W233" s="3" t="s">
        <v>193</v>
      </c>
      <c r="X233" s="24" t="s">
        <v>194</v>
      </c>
      <c r="Y233" s="24" t="s">
        <v>195</v>
      </c>
      <c r="Z233" s="3"/>
      <c r="AA233" s="1"/>
      <c r="AC233" s="28" t="str">
        <f t="shared" si="6"/>
        <v> NP/A.401(1983)415</v>
      </c>
      <c r="AD233" s="28" t="str">
        <f t="shared" si="7"/>
        <v>H.Oberhummer,.1983</v>
      </c>
      <c r="AE233" s="45" t="str">
        <f>IF(COUNTIF(EXFOR!G$19:G$24,"*"&amp;AC233&amp;"*")&gt;0,"○",IF(COUNTIF(EXFOR!J$19:J$24,"*"&amp;W233&amp;"*"&amp;V233)&gt;0,"△","×"))</f>
        <v>×</v>
      </c>
    </row>
    <row r="234" spans="1:31" ht="14.25">
      <c r="A234" s="1" t="s">
        <v>770</v>
      </c>
      <c r="B234" s="1">
        <v>13</v>
      </c>
      <c r="C234" s="1">
        <v>27</v>
      </c>
      <c r="D234" s="1" t="s">
        <v>821</v>
      </c>
      <c r="E234" s="1" t="s">
        <v>771</v>
      </c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4" t="s">
        <v>196</v>
      </c>
      <c r="S234" s="25" t="s">
        <v>67</v>
      </c>
      <c r="T234" s="3" t="s">
        <v>1279</v>
      </c>
      <c r="U234" s="3" t="s">
        <v>197</v>
      </c>
      <c r="V234" s="3" t="s">
        <v>1351</v>
      </c>
      <c r="W234" s="3" t="s">
        <v>198</v>
      </c>
      <c r="X234" s="24" t="s">
        <v>199</v>
      </c>
      <c r="Y234" s="24" t="s">
        <v>200</v>
      </c>
      <c r="Z234" s="3"/>
      <c r="AA234" s="1"/>
      <c r="AC234" s="28" t="str">
        <f t="shared" si="6"/>
        <v> PR/C.27(1983)1332</v>
      </c>
      <c r="AD234" s="28" t="str">
        <f t="shared" si="7"/>
        <v>E.Fuschini,.1983</v>
      </c>
      <c r="AE234" s="45" t="str">
        <f>IF(COUNTIF(EXFOR!G$19:G$24,"*"&amp;AC234&amp;"*")&gt;0,"○",IF(COUNTIF(EXFOR!J$19:J$24,"*"&amp;W234&amp;"*"&amp;V234)&gt;0,"△","×"))</f>
        <v>×</v>
      </c>
    </row>
    <row r="235" spans="1:31" ht="13.5">
      <c r="A235" s="1" t="s">
        <v>770</v>
      </c>
      <c r="B235" s="1">
        <v>13</v>
      </c>
      <c r="C235" s="1">
        <v>27</v>
      </c>
      <c r="D235" s="1" t="s">
        <v>821</v>
      </c>
      <c r="E235" s="1" t="s">
        <v>771</v>
      </c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4" t="s">
        <v>201</v>
      </c>
      <c r="S235" s="25" t="s">
        <v>60</v>
      </c>
      <c r="T235" s="3" t="s">
        <v>202</v>
      </c>
      <c r="U235" s="3" t="s">
        <v>286</v>
      </c>
      <c r="V235" s="3" t="s">
        <v>1351</v>
      </c>
      <c r="W235" s="3" t="s">
        <v>203</v>
      </c>
      <c r="X235" s="24" t="s">
        <v>204</v>
      </c>
      <c r="Y235" s="24" t="s">
        <v>205</v>
      </c>
      <c r="Z235" s="3"/>
      <c r="AA235" s="1"/>
      <c r="AC235" s="28" t="str">
        <f t="shared" si="6"/>
        <v> PL/B.126(1983)16</v>
      </c>
      <c r="AD235" s="28" t="str">
        <f t="shared" si="7"/>
        <v>V.Ya.Chumanov,.1983</v>
      </c>
      <c r="AE235" s="45" t="str">
        <f>IF(COUNTIF(EXFOR!G$19:G$24,"*"&amp;AC235&amp;"*")&gt;0,"○",IF(COUNTIF(EXFOR!J$19:J$24,"*"&amp;W235&amp;"*"&amp;V235)&gt;0,"△","×"))</f>
        <v>×</v>
      </c>
    </row>
    <row r="236" spans="1:31" ht="13.5">
      <c r="A236" s="1" t="s">
        <v>770</v>
      </c>
      <c r="B236" s="1">
        <v>13</v>
      </c>
      <c r="C236" s="1">
        <v>27</v>
      </c>
      <c r="D236" s="1" t="s">
        <v>821</v>
      </c>
      <c r="E236" s="1" t="s">
        <v>771</v>
      </c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4" t="s">
        <v>206</v>
      </c>
      <c r="S236" s="25" t="s">
        <v>1757</v>
      </c>
      <c r="T236" s="3" t="s">
        <v>207</v>
      </c>
      <c r="U236" s="3" t="s">
        <v>208</v>
      </c>
      <c r="V236" s="3" t="s">
        <v>1351</v>
      </c>
      <c r="W236" s="3" t="s">
        <v>209</v>
      </c>
      <c r="X236" s="24" t="s">
        <v>210</v>
      </c>
      <c r="Y236" s="24" t="s">
        <v>211</v>
      </c>
      <c r="Z236" s="3"/>
      <c r="AA236" s="1"/>
      <c r="AC236" s="28" t="str">
        <f t="shared" si="6"/>
        <v> NP/A.398(1983)84</v>
      </c>
      <c r="AD236" s="28" t="str">
        <f t="shared" si="7"/>
        <v>F.Brunner,.1983</v>
      </c>
      <c r="AE236" s="45" t="str">
        <f>IF(COUNTIF(EXFOR!G$19:G$24,"*"&amp;AC236&amp;"*")&gt;0,"○",IF(COUNTIF(EXFOR!J$19:J$24,"*"&amp;W236&amp;"*"&amp;V236)&gt;0,"△","×"))</f>
        <v>×</v>
      </c>
    </row>
    <row r="237" spans="1:31" ht="15">
      <c r="A237" s="1" t="s">
        <v>770</v>
      </c>
      <c r="B237" s="1">
        <v>13</v>
      </c>
      <c r="C237" s="1">
        <v>27</v>
      </c>
      <c r="D237" s="1" t="s">
        <v>821</v>
      </c>
      <c r="E237" s="1" t="s">
        <v>771</v>
      </c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4" t="s">
        <v>212</v>
      </c>
      <c r="S237" s="25" t="s">
        <v>213</v>
      </c>
      <c r="T237" s="3" t="s">
        <v>352</v>
      </c>
      <c r="U237" s="3" t="s">
        <v>214</v>
      </c>
      <c r="V237" s="3" t="s">
        <v>1351</v>
      </c>
      <c r="W237" s="3" t="s">
        <v>215</v>
      </c>
      <c r="X237" s="24" t="s">
        <v>216</v>
      </c>
      <c r="Y237" s="24" t="s">
        <v>217</v>
      </c>
      <c r="Z237" s="3"/>
      <c r="AA237" s="1"/>
      <c r="AC237" s="28" t="str">
        <f t="shared" si="6"/>
        <v> PRL.51(1983)355</v>
      </c>
      <c r="AD237" s="28" t="str">
        <f t="shared" si="7"/>
        <v>E.Blanke,.1983</v>
      </c>
      <c r="AE237" s="45" t="str">
        <f>IF(COUNTIF(EXFOR!G$19:G$24,"*"&amp;AC237&amp;"*")&gt;0,"○",IF(COUNTIF(EXFOR!J$19:J$24,"*"&amp;W237&amp;"*"&amp;V237)&gt;0,"△","×"))</f>
        <v>×</v>
      </c>
    </row>
    <row r="238" spans="1:31" ht="13.5">
      <c r="A238" s="1" t="s">
        <v>770</v>
      </c>
      <c r="B238" s="1">
        <v>13</v>
      </c>
      <c r="C238" s="1">
        <v>27</v>
      </c>
      <c r="D238" s="1" t="s">
        <v>821</v>
      </c>
      <c r="E238" s="1" t="s">
        <v>771</v>
      </c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4" t="s">
        <v>218</v>
      </c>
      <c r="S238" s="25" t="s">
        <v>67</v>
      </c>
      <c r="T238" s="3" t="s">
        <v>219</v>
      </c>
      <c r="U238" s="3" t="s">
        <v>220</v>
      </c>
      <c r="V238" s="3" t="s">
        <v>1398</v>
      </c>
      <c r="W238" s="3" t="s">
        <v>221</v>
      </c>
      <c r="X238" s="24" t="s">
        <v>222</v>
      </c>
      <c r="Y238" s="24" t="s">
        <v>223</v>
      </c>
      <c r="Z238" s="3"/>
      <c r="AA238" s="1"/>
      <c r="AC238" s="28" t="str">
        <f t="shared" si="6"/>
        <v> PR/C.25(1982) 2181</v>
      </c>
      <c r="AD238" s="28" t="str">
        <f t="shared" si="7"/>
        <v>G.J.Mathews,.1982</v>
      </c>
      <c r="AE238" s="45" t="str">
        <f>IF(COUNTIF(EXFOR!G$19:G$24,"*"&amp;AC238&amp;"*")&gt;0,"○",IF(COUNTIF(EXFOR!J$19:J$24,"*"&amp;W238&amp;"*"&amp;V238)&gt;0,"△","×"))</f>
        <v>×</v>
      </c>
    </row>
    <row r="239" spans="1:31" ht="13.5">
      <c r="A239" s="1" t="s">
        <v>770</v>
      </c>
      <c r="B239" s="1">
        <v>13</v>
      </c>
      <c r="C239" s="1">
        <v>27</v>
      </c>
      <c r="D239" s="1" t="s">
        <v>821</v>
      </c>
      <c r="E239" s="1" t="s">
        <v>771</v>
      </c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"/>
      <c r="S239" s="3"/>
      <c r="T239" s="3"/>
      <c r="U239" s="3"/>
      <c r="V239" s="3"/>
      <c r="W239" s="3"/>
      <c r="X239" s="3"/>
      <c r="Y239" s="3"/>
      <c r="Z239" s="3"/>
      <c r="AA239" s="1"/>
      <c r="AC239" s="28" t="str">
        <f t="shared" si="6"/>
        <v>.</v>
      </c>
      <c r="AD239" s="28" t="str">
        <f t="shared" si="7"/>
        <v>.</v>
      </c>
      <c r="AE239" s="45" t="str">
        <f>IF(COUNTIF(EXFOR!G$19:G$24,"*"&amp;AC239&amp;"*")&gt;0,"○",IF(COUNTIF(EXFOR!J$19:J$24,"*"&amp;W239&amp;"*"&amp;V239)&gt;0,"△","×"))</f>
        <v>○</v>
      </c>
    </row>
    <row r="240" spans="1:31" ht="15">
      <c r="A240" s="1" t="s">
        <v>770</v>
      </c>
      <c r="B240" s="1">
        <v>13</v>
      </c>
      <c r="C240" s="1">
        <v>27</v>
      </c>
      <c r="D240" s="1" t="s">
        <v>821</v>
      </c>
      <c r="E240" s="1" t="s">
        <v>771</v>
      </c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4" t="s">
        <v>224</v>
      </c>
      <c r="S240" s="25" t="s">
        <v>225</v>
      </c>
      <c r="T240" s="3" t="s">
        <v>1689</v>
      </c>
      <c r="U240" s="3" t="s">
        <v>219</v>
      </c>
      <c r="V240" s="3" t="s">
        <v>1398</v>
      </c>
      <c r="W240" s="3" t="s">
        <v>172</v>
      </c>
      <c r="X240" s="24" t="s">
        <v>226</v>
      </c>
      <c r="Y240" s="24" t="s">
        <v>227</v>
      </c>
      <c r="Z240" s="3"/>
      <c r="AA240" s="1"/>
      <c r="AC240" s="28" t="str">
        <f t="shared" si="6"/>
        <v> JUL-Spez-146, p.25 (1982).146(1982)25</v>
      </c>
      <c r="AD240" s="28" t="str">
        <f t="shared" si="7"/>
        <v>F.Hoyler,.1982</v>
      </c>
      <c r="AE240" s="45" t="str">
        <f>IF(COUNTIF(EXFOR!G$19:G$24,"*"&amp;AC240&amp;"*")&gt;0,"○",IF(COUNTIF(EXFOR!J$19:J$24,"*"&amp;W240&amp;"*"&amp;V240)&gt;0,"△","×"))</f>
        <v>×</v>
      </c>
    </row>
    <row r="241" spans="1:31" ht="13.5">
      <c r="A241" s="1" t="s">
        <v>770</v>
      </c>
      <c r="B241" s="1">
        <v>13</v>
      </c>
      <c r="C241" s="1">
        <v>27</v>
      </c>
      <c r="D241" s="1" t="s">
        <v>821</v>
      </c>
      <c r="E241" s="1" t="s">
        <v>771</v>
      </c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4" t="s">
        <v>1069</v>
      </c>
      <c r="S241" s="25" t="s">
        <v>1070</v>
      </c>
      <c r="T241" s="3"/>
      <c r="U241" s="3" t="s">
        <v>1071</v>
      </c>
      <c r="V241" s="3" t="s">
        <v>1398</v>
      </c>
      <c r="W241" s="3" t="s">
        <v>1072</v>
      </c>
      <c r="X241" s="24" t="s">
        <v>1073</v>
      </c>
      <c r="Y241" s="24" t="s">
        <v>1074</v>
      </c>
      <c r="Z241" s="3"/>
      <c r="AA241" s="1"/>
      <c r="AC241" s="28" t="str">
        <f t="shared" si="6"/>
        <v> Univ.Paris, Inst.Phys.Nucl., Ann.Rept., p.E118 (1982).(1982)E118</v>
      </c>
      <c r="AD241" s="28" t="str">
        <f t="shared" si="7"/>
        <v>J.P.Didelez,.1982</v>
      </c>
      <c r="AE241" s="45" t="str">
        <f>IF(COUNTIF(EXFOR!G$19:G$24,"*"&amp;AC241&amp;"*")&gt;0,"○",IF(COUNTIF(EXFOR!J$19:J$24,"*"&amp;W241&amp;"*"&amp;V241)&gt;0,"△","×"))</f>
        <v>×</v>
      </c>
    </row>
    <row r="242" spans="1:31" ht="14.25">
      <c r="A242" s="1" t="s">
        <v>770</v>
      </c>
      <c r="B242" s="1">
        <v>13</v>
      </c>
      <c r="C242" s="1">
        <v>27</v>
      </c>
      <c r="D242" s="1" t="s">
        <v>821</v>
      </c>
      <c r="E242" s="1" t="s">
        <v>771</v>
      </c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4" t="s">
        <v>1075</v>
      </c>
      <c r="S242" s="25" t="s">
        <v>1076</v>
      </c>
      <c r="T242" s="3" t="s">
        <v>867</v>
      </c>
      <c r="U242" s="3" t="s">
        <v>1077</v>
      </c>
      <c r="V242" s="3" t="s">
        <v>1409</v>
      </c>
      <c r="W242" s="3" t="s">
        <v>1078</v>
      </c>
      <c r="X242" s="24" t="s">
        <v>1079</v>
      </c>
      <c r="Y242" s="24" t="s">
        <v>1080</v>
      </c>
      <c r="Z242" s="3"/>
      <c r="AA242" s="1"/>
      <c r="AC242" s="28" t="str">
        <f t="shared" si="6"/>
        <v> ANP.38(1981)298</v>
      </c>
      <c r="AD242" s="28" t="str">
        <f t="shared" si="7"/>
        <v> G.Von Otto.1981</v>
      </c>
      <c r="AE242" s="45" t="str">
        <f>IF(COUNTIF(EXFOR!G$19:G$24,"*"&amp;AC242&amp;"*")&gt;0,"○",IF(COUNTIF(EXFOR!J$19:J$24,"*"&amp;W242&amp;"*"&amp;V242)&gt;0,"△","×"))</f>
        <v>×</v>
      </c>
    </row>
    <row r="243" spans="1:31" ht="14.25">
      <c r="A243" s="1" t="s">
        <v>770</v>
      </c>
      <c r="B243" s="1">
        <v>13</v>
      </c>
      <c r="C243" s="1">
        <v>27</v>
      </c>
      <c r="D243" s="1" t="s">
        <v>821</v>
      </c>
      <c r="E243" s="1" t="s">
        <v>771</v>
      </c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4" t="s">
        <v>1081</v>
      </c>
      <c r="S243" s="25" t="s">
        <v>1325</v>
      </c>
      <c r="T243" s="3" t="s">
        <v>1082</v>
      </c>
      <c r="U243" s="3" t="s">
        <v>1083</v>
      </c>
      <c r="V243" s="3" t="s">
        <v>1409</v>
      </c>
      <c r="W243" s="3" t="s">
        <v>177</v>
      </c>
      <c r="X243" s="24" t="s">
        <v>182</v>
      </c>
      <c r="Y243" s="24" t="s">
        <v>1084</v>
      </c>
      <c r="Z243" s="3"/>
      <c r="AA243" s="1"/>
      <c r="AC243" s="28" t="str">
        <f t="shared" si="6"/>
        <v> BAP.26,(1981)No.9, 1222, FD12</v>
      </c>
      <c r="AD243" s="28" t="str">
        <f t="shared" si="7"/>
        <v>R.O.Nelson,.1981</v>
      </c>
      <c r="AE243" s="45" t="str">
        <f>IF(COUNTIF(EXFOR!G$19:G$24,"*"&amp;AC243&amp;"*")&gt;0,"○",IF(COUNTIF(EXFOR!J$19:J$24,"*"&amp;W243&amp;"*"&amp;V243)&gt;0,"△","×"))</f>
        <v>×</v>
      </c>
    </row>
    <row r="244" spans="1:31" ht="15">
      <c r="A244" s="1" t="s">
        <v>770</v>
      </c>
      <c r="B244" s="1">
        <v>13</v>
      </c>
      <c r="C244" s="1">
        <v>27</v>
      </c>
      <c r="D244" s="1" t="s">
        <v>821</v>
      </c>
      <c r="E244" s="1" t="s">
        <v>771</v>
      </c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4" t="s">
        <v>1085</v>
      </c>
      <c r="S244" s="25" t="s">
        <v>1086</v>
      </c>
      <c r="T244" s="3" t="s">
        <v>1087</v>
      </c>
      <c r="U244" s="3" t="s">
        <v>1452</v>
      </c>
      <c r="V244" s="3" t="s">
        <v>1409</v>
      </c>
      <c r="W244" s="3" t="s">
        <v>172</v>
      </c>
      <c r="X244" s="24" t="s">
        <v>1088</v>
      </c>
      <c r="Y244" s="24" t="s">
        <v>1089</v>
      </c>
      <c r="Z244" s="3"/>
      <c r="AA244" s="1"/>
      <c r="AC244" s="28" t="str">
        <f t="shared" si="6"/>
        <v> JUL-Spez-99, p.39 (1981).99(1981)39</v>
      </c>
      <c r="AD244" s="28" t="str">
        <f t="shared" si="7"/>
        <v>F.Hoyler,.1981</v>
      </c>
      <c r="AE244" s="45" t="str">
        <f>IF(COUNTIF(EXFOR!G$19:G$24,"*"&amp;AC244&amp;"*")&gt;0,"○",IF(COUNTIF(EXFOR!J$19:J$24,"*"&amp;W244&amp;"*"&amp;V244)&gt;0,"△","×"))</f>
        <v>×</v>
      </c>
    </row>
    <row r="245" spans="1:31" ht="14.25">
      <c r="A245" s="1" t="s">
        <v>770</v>
      </c>
      <c r="B245" s="1">
        <v>13</v>
      </c>
      <c r="C245" s="1">
        <v>27</v>
      </c>
      <c r="D245" s="1" t="s">
        <v>821</v>
      </c>
      <c r="E245" s="1" t="s">
        <v>771</v>
      </c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4" t="s">
        <v>1090</v>
      </c>
      <c r="S245" s="25" t="s">
        <v>67</v>
      </c>
      <c r="T245" s="3" t="s">
        <v>1091</v>
      </c>
      <c r="U245" s="3" t="s">
        <v>1092</v>
      </c>
      <c r="V245" s="3" t="s">
        <v>1409</v>
      </c>
      <c r="W245" s="3" t="s">
        <v>198</v>
      </c>
      <c r="X245" s="24" t="s">
        <v>199</v>
      </c>
      <c r="Y245" s="24" t="s">
        <v>1093</v>
      </c>
      <c r="Z245" s="3"/>
      <c r="AA245" s="1"/>
      <c r="AC245" s="28" t="str">
        <f t="shared" si="6"/>
        <v> PR/C.23(1981)2748</v>
      </c>
      <c r="AD245" s="28" t="str">
        <f t="shared" si="7"/>
        <v>E.Fuschini,.1981</v>
      </c>
      <c r="AE245" s="45" t="str">
        <f>IF(COUNTIF(EXFOR!G$19:G$24,"*"&amp;AC245&amp;"*")&gt;0,"○",IF(COUNTIF(EXFOR!J$19:J$24,"*"&amp;W245&amp;"*"&amp;V245)&gt;0,"△","×"))</f>
        <v>×</v>
      </c>
    </row>
    <row r="246" spans="1:31" ht="13.5">
      <c r="A246" s="1" t="s">
        <v>770</v>
      </c>
      <c r="B246" s="1">
        <v>13</v>
      </c>
      <c r="C246" s="1">
        <v>27</v>
      </c>
      <c r="D246" s="1" t="s">
        <v>821</v>
      </c>
      <c r="E246" s="1" t="s">
        <v>771</v>
      </c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4" t="s">
        <v>1094</v>
      </c>
      <c r="S246" s="25" t="s">
        <v>1095</v>
      </c>
      <c r="T246" s="3"/>
      <c r="U246" s="3" t="s">
        <v>417</v>
      </c>
      <c r="V246" s="3" t="s">
        <v>1409</v>
      </c>
      <c r="W246" s="3" t="s">
        <v>169</v>
      </c>
      <c r="X246" s="24" t="s">
        <v>1096</v>
      </c>
      <c r="Y246" s="3"/>
      <c r="Z246" s="3"/>
      <c r="AA246" s="1"/>
      <c r="AC246" s="28" t="str">
        <f t="shared" si="6"/>
        <v> Program and Thesis, Proc.31st Ann.Conf.Nucl.Spectrosc.Struct.At.Nuclei, Samarkand, p.53 (1981).(1981)53</v>
      </c>
      <c r="AD246" s="28" t="str">
        <f t="shared" si="7"/>
        <v>N.V.Eremin,.1981</v>
      </c>
      <c r="AE246" s="45" t="str">
        <f>IF(COUNTIF(EXFOR!G$19:G$24,"*"&amp;AC246&amp;"*")&gt;0,"○",IF(COUNTIF(EXFOR!J$19:J$24,"*"&amp;W246&amp;"*"&amp;V246)&gt;0,"△","×"))</f>
        <v>×</v>
      </c>
    </row>
    <row r="247" spans="1:31" ht="14.25">
      <c r="A247" s="1" t="s">
        <v>770</v>
      </c>
      <c r="B247" s="1">
        <v>13</v>
      </c>
      <c r="C247" s="1">
        <v>27</v>
      </c>
      <c r="D247" s="1" t="s">
        <v>821</v>
      </c>
      <c r="E247" s="1" t="s">
        <v>771</v>
      </c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4" t="s">
        <v>1097</v>
      </c>
      <c r="S247" s="25" t="s">
        <v>110</v>
      </c>
      <c r="T247" s="3" t="s">
        <v>468</v>
      </c>
      <c r="U247" s="3" t="s">
        <v>1098</v>
      </c>
      <c r="V247" s="3" t="s">
        <v>1409</v>
      </c>
      <c r="W247" s="3" t="s">
        <v>169</v>
      </c>
      <c r="X247" s="24" t="s">
        <v>1096</v>
      </c>
      <c r="Y247" s="24" t="s">
        <v>1099</v>
      </c>
      <c r="Z247" s="3"/>
      <c r="AA247" s="1"/>
      <c r="AC247" s="28" t="str">
        <f t="shared" si="6"/>
        <v> IZV.45(1981) 1886</v>
      </c>
      <c r="AD247" s="28" t="str">
        <f t="shared" si="7"/>
        <v>N.V.Eremin,.1981</v>
      </c>
      <c r="AE247" s="45" t="str">
        <f>IF(COUNTIF(EXFOR!G$19:G$24,"*"&amp;AC247&amp;"*")&gt;0,"○",IF(COUNTIF(EXFOR!J$19:J$24,"*"&amp;W247&amp;"*"&amp;V247)&gt;0,"△","×"))</f>
        <v>×</v>
      </c>
    </row>
    <row r="248" spans="1:31" ht="13.5">
      <c r="A248" s="1" t="s">
        <v>770</v>
      </c>
      <c r="B248" s="1">
        <v>13</v>
      </c>
      <c r="C248" s="1">
        <v>27</v>
      </c>
      <c r="D248" s="1" t="s">
        <v>821</v>
      </c>
      <c r="E248" s="1" t="s">
        <v>771</v>
      </c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4" t="s">
        <v>1100</v>
      </c>
      <c r="S248" s="25" t="s">
        <v>1101</v>
      </c>
      <c r="T248" s="3"/>
      <c r="U248" s="3" t="s">
        <v>1102</v>
      </c>
      <c r="V248" s="3" t="s">
        <v>1409</v>
      </c>
      <c r="W248" s="3" t="s">
        <v>1072</v>
      </c>
      <c r="X248" s="24" t="s">
        <v>1103</v>
      </c>
      <c r="Y248" s="24" t="s">
        <v>1104</v>
      </c>
      <c r="Z248" s="3"/>
      <c r="AA248" s="1"/>
      <c r="AC248" s="28" t="str">
        <f t="shared" si="6"/>
        <v> Univ.Paris, Inst.Phys.Nucl., Ann.Rept., p.N81 (1981).(1981)N81</v>
      </c>
      <c r="AD248" s="28" t="str">
        <f t="shared" si="7"/>
        <v>J.P.Didelez,.1981</v>
      </c>
      <c r="AE248" s="45" t="str">
        <f>IF(COUNTIF(EXFOR!G$19:G$24,"*"&amp;AC248&amp;"*")&gt;0,"○",IF(COUNTIF(EXFOR!J$19:J$24,"*"&amp;W248&amp;"*"&amp;V248)&gt;0,"△","×"))</f>
        <v>×</v>
      </c>
    </row>
    <row r="249" spans="1:31" ht="13.5">
      <c r="A249" s="1" t="s">
        <v>770</v>
      </c>
      <c r="B249" s="1">
        <v>13</v>
      </c>
      <c r="C249" s="1">
        <v>27</v>
      </c>
      <c r="D249" s="1" t="s">
        <v>821</v>
      </c>
      <c r="E249" s="1" t="s">
        <v>771</v>
      </c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4" t="s">
        <v>1105</v>
      </c>
      <c r="S249" s="25" t="s">
        <v>1106</v>
      </c>
      <c r="T249" s="3" t="s">
        <v>1107</v>
      </c>
      <c r="U249" s="3" t="s">
        <v>530</v>
      </c>
      <c r="V249" s="3" t="s">
        <v>1439</v>
      </c>
      <c r="W249" s="3" t="s">
        <v>172</v>
      </c>
      <c r="X249" s="24" t="s">
        <v>1108</v>
      </c>
      <c r="Y249" s="24" t="s">
        <v>1109</v>
      </c>
      <c r="Z249" s="3"/>
      <c r="AA249" s="1"/>
      <c r="AC249" s="28" t="str">
        <f t="shared" si="6"/>
        <v> JUL-Spez-72, p.14 (1980).72(1980)14</v>
      </c>
      <c r="AD249" s="28" t="str">
        <f t="shared" si="7"/>
        <v>F.Hoyler,.1980</v>
      </c>
      <c r="AE249" s="45" t="str">
        <f>IF(COUNTIF(EXFOR!G$19:G$24,"*"&amp;AC249&amp;"*")&gt;0,"○",IF(COUNTIF(EXFOR!J$19:J$24,"*"&amp;W249&amp;"*"&amp;V249)&gt;0,"△","×"))</f>
        <v>×</v>
      </c>
    </row>
    <row r="250" spans="1:31" ht="14.25">
      <c r="A250" s="1" t="s">
        <v>770</v>
      </c>
      <c r="B250" s="1">
        <v>13</v>
      </c>
      <c r="C250" s="1">
        <v>27</v>
      </c>
      <c r="D250" s="1" t="s">
        <v>821</v>
      </c>
      <c r="E250" s="1" t="s">
        <v>771</v>
      </c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4" t="s">
        <v>1110</v>
      </c>
      <c r="S250" s="25" t="s">
        <v>67</v>
      </c>
      <c r="T250" s="3" t="s">
        <v>1374</v>
      </c>
      <c r="U250" s="3" t="s">
        <v>1111</v>
      </c>
      <c r="V250" s="3" t="s">
        <v>1439</v>
      </c>
      <c r="W250" s="3" t="s">
        <v>198</v>
      </c>
      <c r="X250" s="24" t="s">
        <v>199</v>
      </c>
      <c r="Y250" s="24" t="s">
        <v>1112</v>
      </c>
      <c r="Z250" s="3"/>
      <c r="AA250" s="1"/>
      <c r="AC250" s="28" t="str">
        <f t="shared" si="6"/>
        <v> PR/C.21(1980)1646</v>
      </c>
      <c r="AD250" s="28" t="str">
        <f t="shared" si="7"/>
        <v>E.Fuschini,.1980</v>
      </c>
      <c r="AE250" s="45" t="str">
        <f>IF(COUNTIF(EXFOR!G$19:G$24,"*"&amp;AC250&amp;"*")&gt;0,"○",IF(COUNTIF(EXFOR!J$19:J$24,"*"&amp;W250&amp;"*"&amp;V250)&gt;0,"△","×"))</f>
        <v>×</v>
      </c>
    </row>
    <row r="251" spans="1:31" ht="14.25">
      <c r="A251" s="1" t="s">
        <v>770</v>
      </c>
      <c r="B251" s="1">
        <v>13</v>
      </c>
      <c r="C251" s="1">
        <v>27</v>
      </c>
      <c r="D251" s="1" t="s">
        <v>821</v>
      </c>
      <c r="E251" s="1" t="s">
        <v>771</v>
      </c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4" t="s">
        <v>1113</v>
      </c>
      <c r="S251" s="25" t="s">
        <v>1114</v>
      </c>
      <c r="T251" s="3" t="s">
        <v>1267</v>
      </c>
      <c r="U251" s="3" t="s">
        <v>1115</v>
      </c>
      <c r="V251" s="3" t="s">
        <v>1439</v>
      </c>
      <c r="W251" s="3" t="s">
        <v>169</v>
      </c>
      <c r="X251" s="24" t="s">
        <v>1096</v>
      </c>
      <c r="Y251" s="24" t="s">
        <v>1116</v>
      </c>
      <c r="Z251" s="3"/>
      <c r="AA251" s="1"/>
      <c r="AC251" s="28" t="str">
        <f t="shared" si="6"/>
        <v> YF.32(1980) 3</v>
      </c>
      <c r="AD251" s="28" t="str">
        <f t="shared" si="7"/>
        <v>N.V.Eremin,.1980</v>
      </c>
      <c r="AE251" s="45" t="str">
        <f>IF(COUNTIF(EXFOR!G$19:G$24,"*"&amp;AC251&amp;"*")&gt;0,"○",IF(COUNTIF(EXFOR!J$19:J$24,"*"&amp;W251&amp;"*"&amp;V251)&gt;0,"△","×"))</f>
        <v>×</v>
      </c>
    </row>
    <row r="252" spans="1:31" ht="14.25">
      <c r="A252" s="1" t="s">
        <v>770</v>
      </c>
      <c r="B252" s="1">
        <v>13</v>
      </c>
      <c r="C252" s="1">
        <v>27</v>
      </c>
      <c r="D252" s="1" t="s">
        <v>821</v>
      </c>
      <c r="E252" s="1" t="s">
        <v>771</v>
      </c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4" t="s">
        <v>1113</v>
      </c>
      <c r="S252" s="25" t="s">
        <v>1117</v>
      </c>
      <c r="T252" s="3" t="s">
        <v>1267</v>
      </c>
      <c r="U252" s="3" t="s">
        <v>1045</v>
      </c>
      <c r="V252" s="3" t="s">
        <v>1439</v>
      </c>
      <c r="W252" s="3" t="s">
        <v>169</v>
      </c>
      <c r="X252" s="24" t="s">
        <v>1096</v>
      </c>
      <c r="Y252" s="24" t="s">
        <v>1116</v>
      </c>
      <c r="Z252" s="3"/>
      <c r="AA252" s="1"/>
      <c r="AC252" s="28" t="str">
        <f t="shared" si="6"/>
        <v>SNP.32(1980)1</v>
      </c>
      <c r="AD252" s="28" t="str">
        <f t="shared" si="7"/>
        <v>N.V.Eremin,.1980</v>
      </c>
      <c r="AE252" s="45" t="str">
        <f>IF(COUNTIF(EXFOR!G$19:G$24,"*"&amp;AC252&amp;"*")&gt;0,"○",IF(COUNTIF(EXFOR!J$19:J$24,"*"&amp;W252&amp;"*"&amp;V252)&gt;0,"△","×"))</f>
        <v>×</v>
      </c>
    </row>
    <row r="253" spans="1:31" ht="13.5">
      <c r="A253" s="1" t="s">
        <v>770</v>
      </c>
      <c r="B253" s="1">
        <v>13</v>
      </c>
      <c r="C253" s="1">
        <v>27</v>
      </c>
      <c r="D253" s="1" t="s">
        <v>821</v>
      </c>
      <c r="E253" s="1" t="s">
        <v>771</v>
      </c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4" t="s">
        <v>1118</v>
      </c>
      <c r="S253" s="25" t="s">
        <v>1119</v>
      </c>
      <c r="T253" s="3" t="s">
        <v>219</v>
      </c>
      <c r="U253" s="3" t="s">
        <v>1120</v>
      </c>
      <c r="V253" s="3" t="s">
        <v>1439</v>
      </c>
      <c r="W253" s="3"/>
      <c r="X253" s="24"/>
      <c r="Y253" s="25"/>
      <c r="Z253" s="3"/>
      <c r="AA253" s="1"/>
      <c r="AC253" s="28" t="str">
        <f t="shared" si="6"/>
        <v>JOUR BAPSA 25 730,BD2,Chen.25(1980)730,BD2</v>
      </c>
      <c r="AD253" s="28" t="str">
        <f t="shared" si="7"/>
        <v>.1980</v>
      </c>
      <c r="AE253" s="45" t="str">
        <f>IF(COUNTIF(EXFOR!G$19:G$24,"*"&amp;AC253&amp;"*")&gt;0,"○",IF(COUNTIF(EXFOR!J$19:J$24,"*"&amp;W253&amp;"*"&amp;V253)&gt;0,"△","×"))</f>
        <v>×</v>
      </c>
    </row>
    <row r="254" spans="1:31" ht="15">
      <c r="A254" s="1" t="s">
        <v>770</v>
      </c>
      <c r="B254" s="1">
        <v>13</v>
      </c>
      <c r="C254" s="1">
        <v>27</v>
      </c>
      <c r="D254" s="1" t="s">
        <v>821</v>
      </c>
      <c r="E254" s="1" t="s">
        <v>771</v>
      </c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4" t="s">
        <v>1121</v>
      </c>
      <c r="S254" s="25" t="s">
        <v>1122</v>
      </c>
      <c r="T254" s="3" t="s">
        <v>417</v>
      </c>
      <c r="U254" s="3" t="s">
        <v>1123</v>
      </c>
      <c r="V254" s="3" t="s">
        <v>1439</v>
      </c>
      <c r="W254" s="3" t="s">
        <v>209</v>
      </c>
      <c r="X254" s="24" t="s">
        <v>1124</v>
      </c>
      <c r="Y254" s="24" t="s">
        <v>1125</v>
      </c>
      <c r="Z254" s="3"/>
      <c r="AA254" s="1"/>
      <c r="AC254" s="28" t="str">
        <f t="shared" si="6"/>
        <v> HPA.53(1980)310</v>
      </c>
      <c r="AD254" s="28" t="str">
        <f t="shared" si="7"/>
        <v>F.Brunner,.1980</v>
      </c>
      <c r="AE254" s="45" t="str">
        <f>IF(COUNTIF(EXFOR!G$19:G$24,"*"&amp;AC254&amp;"*")&gt;0,"○",IF(COUNTIF(EXFOR!J$19:J$24,"*"&amp;W254&amp;"*"&amp;V254)&gt;0,"△","×"))</f>
        <v>×</v>
      </c>
    </row>
    <row r="255" spans="1:31" ht="13.5">
      <c r="A255" s="1" t="s">
        <v>770</v>
      </c>
      <c r="B255" s="1">
        <v>13</v>
      </c>
      <c r="C255" s="1">
        <v>27</v>
      </c>
      <c r="D255" s="1" t="s">
        <v>821</v>
      </c>
      <c r="E255" s="1" t="s">
        <v>771</v>
      </c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4" t="s">
        <v>1126</v>
      </c>
      <c r="S255" s="25" t="s">
        <v>124</v>
      </c>
      <c r="T255" s="3" t="s">
        <v>509</v>
      </c>
      <c r="U255" s="3" t="s">
        <v>1127</v>
      </c>
      <c r="V255" s="3" t="s">
        <v>1439</v>
      </c>
      <c r="W255" s="3" t="s">
        <v>209</v>
      </c>
      <c r="X255" s="24" t="s">
        <v>1128</v>
      </c>
      <c r="Y255" s="24" t="s">
        <v>1129</v>
      </c>
      <c r="Z255" s="3"/>
      <c r="AA255" s="1"/>
      <c r="AC255" s="28" t="str">
        <f t="shared" si="6"/>
        <v> JP/G.6(1980)473</v>
      </c>
      <c r="AD255" s="28" t="str">
        <f t="shared" si="7"/>
        <v>F.Brunner,.1980</v>
      </c>
      <c r="AE255" s="45" t="str">
        <f>IF(COUNTIF(EXFOR!G$19:G$24,"*"&amp;AC255&amp;"*")&gt;0,"○",IF(COUNTIF(EXFOR!J$19:J$24,"*"&amp;W255&amp;"*"&amp;V255)&gt;0,"△","×"))</f>
        <v>×</v>
      </c>
    </row>
    <row r="256" spans="1:31" ht="13.5">
      <c r="A256" s="1" t="s">
        <v>770</v>
      </c>
      <c r="B256" s="1">
        <v>13</v>
      </c>
      <c r="C256" s="1">
        <v>27</v>
      </c>
      <c r="D256" s="1" t="s">
        <v>821</v>
      </c>
      <c r="E256" s="1" t="s">
        <v>771</v>
      </c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4" t="s">
        <v>1130</v>
      </c>
      <c r="S256" s="25" t="s">
        <v>1131</v>
      </c>
      <c r="T256" s="3" t="s">
        <v>1132</v>
      </c>
      <c r="U256" s="3" t="s">
        <v>1091</v>
      </c>
      <c r="V256" s="3" t="s">
        <v>1439</v>
      </c>
      <c r="W256" s="3"/>
      <c r="X256" s="3"/>
      <c r="Y256" s="24"/>
      <c r="Z256" s="3"/>
      <c r="AA256" s="1"/>
      <c r="AC256" s="28" t="str">
        <f t="shared" si="6"/>
        <v> REPT ZFK-408,P23,Al-Khafaji.408(1980)23</v>
      </c>
      <c r="AD256" s="28" t="str">
        <f t="shared" si="7"/>
        <v>.1980</v>
      </c>
      <c r="AE256" s="45" t="str">
        <f>IF(COUNTIF(EXFOR!G$19:G$24,"*"&amp;AC256&amp;"*")&gt;0,"○",IF(COUNTIF(EXFOR!J$19:J$24,"*"&amp;W256&amp;"*"&amp;V256)&gt;0,"△","×"))</f>
        <v>×</v>
      </c>
    </row>
    <row r="257" spans="1:31" ht="13.5">
      <c r="A257" s="1" t="s">
        <v>770</v>
      </c>
      <c r="B257" s="1">
        <v>13</v>
      </c>
      <c r="C257" s="1">
        <v>27</v>
      </c>
      <c r="D257" s="1" t="s">
        <v>821</v>
      </c>
      <c r="E257" s="1" t="s">
        <v>771</v>
      </c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4" t="s">
        <v>1133</v>
      </c>
      <c r="S257" s="25" t="s">
        <v>67</v>
      </c>
      <c r="T257" s="3" t="s">
        <v>321</v>
      </c>
      <c r="U257" s="3" t="s">
        <v>1134</v>
      </c>
      <c r="V257" s="3" t="s">
        <v>1445</v>
      </c>
      <c r="W257" s="3" t="s">
        <v>1135</v>
      </c>
      <c r="X257" s="24" t="s">
        <v>1136</v>
      </c>
      <c r="Y257" s="24" t="s">
        <v>1137</v>
      </c>
      <c r="Z257" s="3"/>
      <c r="AA257" s="1"/>
      <c r="AC257" s="28" t="str">
        <f t="shared" si="6"/>
        <v> PR/C.20(1979)1079</v>
      </c>
      <c r="AD257" s="28" t="str">
        <f t="shared" si="7"/>
        <v>N.S.Wall,.1979</v>
      </c>
      <c r="AE257" s="45" t="str">
        <f>IF(COUNTIF(EXFOR!G$19:G$24,"*"&amp;AC257&amp;"*")&gt;0,"○",IF(COUNTIF(EXFOR!J$19:J$24,"*"&amp;W257&amp;"*"&amp;V257)&gt;0,"△","×"))</f>
        <v>×</v>
      </c>
    </row>
    <row r="258" spans="1:31" ht="14.25">
      <c r="A258" s="1" t="s">
        <v>770</v>
      </c>
      <c r="B258" s="1">
        <v>13</v>
      </c>
      <c r="C258" s="1">
        <v>27</v>
      </c>
      <c r="D258" s="1" t="s">
        <v>821</v>
      </c>
      <c r="E258" s="1" t="s">
        <v>771</v>
      </c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4" t="s">
        <v>1138</v>
      </c>
      <c r="S258" s="25" t="s">
        <v>1139</v>
      </c>
      <c r="T258" s="3" t="s">
        <v>1017</v>
      </c>
      <c r="U258" s="3" t="s">
        <v>1140</v>
      </c>
      <c r="V258" s="3" t="s">
        <v>1445</v>
      </c>
      <c r="W258" s="3" t="s">
        <v>1141</v>
      </c>
      <c r="X258" s="24" t="s">
        <v>1142</v>
      </c>
      <c r="Y258" s="24" t="s">
        <v>1143</v>
      </c>
      <c r="Z258" s="3"/>
      <c r="AA258" s="1"/>
      <c r="AC258" s="28" t="str">
        <f t="shared" si="6"/>
        <v>IZV.43(1979)160 </v>
      </c>
      <c r="AD258" s="28" t="str">
        <f t="shared" si="7"/>
        <v>S.S.Vasilev,.1979</v>
      </c>
      <c r="AE258" s="45" t="str">
        <f>IF(COUNTIF(EXFOR!G$19:G$24,"*"&amp;AC258&amp;"*")&gt;0,"○",IF(COUNTIF(EXFOR!J$19:J$24,"*"&amp;W258&amp;"*"&amp;V258)&gt;0,"△","×"))</f>
        <v>×</v>
      </c>
    </row>
    <row r="259" spans="1:31" ht="14.25">
      <c r="A259" s="1" t="s">
        <v>770</v>
      </c>
      <c r="B259" s="1">
        <v>13</v>
      </c>
      <c r="C259" s="1">
        <v>27</v>
      </c>
      <c r="D259" s="1" t="s">
        <v>821</v>
      </c>
      <c r="E259" s="1" t="s">
        <v>771</v>
      </c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4" t="s">
        <v>1138</v>
      </c>
      <c r="S259" s="25" t="s">
        <v>116</v>
      </c>
      <c r="T259" s="3" t="s">
        <v>1017</v>
      </c>
      <c r="U259" s="3" t="s">
        <v>1144</v>
      </c>
      <c r="V259" s="3" t="s">
        <v>1445</v>
      </c>
      <c r="W259" s="3" t="s">
        <v>1141</v>
      </c>
      <c r="X259" s="24" t="s">
        <v>1142</v>
      </c>
      <c r="Y259" s="24" t="s">
        <v>1143</v>
      </c>
      <c r="Z259" s="3"/>
      <c r="AA259" s="1"/>
      <c r="AC259" s="28" t="str">
        <f t="shared" si="6"/>
        <v>BAS.43(1979)No.1, 134</v>
      </c>
      <c r="AD259" s="28" t="str">
        <f t="shared" si="7"/>
        <v>S.S.Vasilev,.1979</v>
      </c>
      <c r="AE259" s="45" t="str">
        <f>IF(COUNTIF(EXFOR!G$19:G$24,"*"&amp;AC259&amp;"*")&gt;0,"○",IF(COUNTIF(EXFOR!J$19:J$24,"*"&amp;W259&amp;"*"&amp;V259)&gt;0,"△","×"))</f>
        <v>×</v>
      </c>
    </row>
    <row r="260" spans="1:31" ht="15">
      <c r="A260" s="1" t="s">
        <v>770</v>
      </c>
      <c r="B260" s="1">
        <v>13</v>
      </c>
      <c r="C260" s="1">
        <v>27</v>
      </c>
      <c r="D260" s="1" t="s">
        <v>821</v>
      </c>
      <c r="E260" s="1" t="s">
        <v>771</v>
      </c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4" t="s">
        <v>1145</v>
      </c>
      <c r="S260" s="25" t="s">
        <v>67</v>
      </c>
      <c r="T260" s="3" t="s">
        <v>437</v>
      </c>
      <c r="U260" s="3" t="s">
        <v>1146</v>
      </c>
      <c r="V260" s="3" t="s">
        <v>1445</v>
      </c>
      <c r="W260" s="3" t="s">
        <v>1147</v>
      </c>
      <c r="X260" s="24" t="s">
        <v>1148</v>
      </c>
      <c r="Y260" s="24" t="s">
        <v>1149</v>
      </c>
      <c r="Z260" s="3"/>
      <c r="AA260" s="1"/>
      <c r="AC260" s="28" t="str">
        <f aca="true" t="shared" si="8" ref="AC260:AC323">S260&amp;"."&amp;IF(IF(T260="","",T260)&amp;IF(V260="",",","("&amp;V260&amp;")")&amp;IF(U260="","",U260)=",","",IF(T260="","",T260)&amp;IF(V260="",",","("&amp;V260&amp;")")&amp;IF(U260="","",U260))</f>
        <v> PR/C.19(1979)1606</v>
      </c>
      <c r="AD260" s="28" t="str">
        <f aca="true" t="shared" si="9" ref="AD260:AD323">W260&amp;"."&amp;V260</f>
        <v>F.Malaguti,.1979</v>
      </c>
      <c r="AE260" s="45" t="str">
        <f>IF(COUNTIF(EXFOR!G$19:G$24,"*"&amp;AC260&amp;"*")&gt;0,"○",IF(COUNTIF(EXFOR!J$19:J$24,"*"&amp;W260&amp;"*"&amp;V260)&gt;0,"△","×"))</f>
        <v>×</v>
      </c>
    </row>
    <row r="261" spans="1:31" ht="13.5">
      <c r="A261" s="1" t="s">
        <v>770</v>
      </c>
      <c r="B261" s="1">
        <v>13</v>
      </c>
      <c r="C261" s="1">
        <v>27</v>
      </c>
      <c r="D261" s="1" t="s">
        <v>821</v>
      </c>
      <c r="E261" s="1" t="s">
        <v>771</v>
      </c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4" t="s">
        <v>1150</v>
      </c>
      <c r="S261" s="25" t="s">
        <v>1151</v>
      </c>
      <c r="T261" s="3" t="s">
        <v>1364</v>
      </c>
      <c r="U261" s="3" t="s">
        <v>1152</v>
      </c>
      <c r="V261" s="3" t="s">
        <v>1445</v>
      </c>
      <c r="W261" s="3" t="s">
        <v>172</v>
      </c>
      <c r="X261" s="24" t="s">
        <v>1153</v>
      </c>
      <c r="Y261" s="24" t="s">
        <v>1154</v>
      </c>
      <c r="Z261" s="3"/>
      <c r="AA261" s="1"/>
      <c r="AC261" s="28" t="str">
        <f t="shared" si="8"/>
        <v> JUL-Spez-36, p.14 (1979).36(1979).14</v>
      </c>
      <c r="AD261" s="28" t="str">
        <f t="shared" si="9"/>
        <v>F.Hoyler,.1979</v>
      </c>
      <c r="AE261" s="45" t="str">
        <f>IF(COUNTIF(EXFOR!G$19:G$24,"*"&amp;AC261&amp;"*")&gt;0,"○",IF(COUNTIF(EXFOR!J$19:J$24,"*"&amp;W261&amp;"*"&amp;V261)&gt;0,"△","×"))</f>
        <v>×</v>
      </c>
    </row>
    <row r="262" spans="1:31" ht="15">
      <c r="A262" s="1" t="s">
        <v>770</v>
      </c>
      <c r="B262" s="1">
        <v>13</v>
      </c>
      <c r="C262" s="1">
        <v>27</v>
      </c>
      <c r="D262" s="1" t="s">
        <v>821</v>
      </c>
      <c r="E262" s="1" t="s">
        <v>771</v>
      </c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4" t="s">
        <v>1155</v>
      </c>
      <c r="S262" s="25" t="s">
        <v>1757</v>
      </c>
      <c r="T262" s="3" t="s">
        <v>1766</v>
      </c>
      <c r="U262" s="3" t="s">
        <v>1156</v>
      </c>
      <c r="V262" s="3" t="s">
        <v>1445</v>
      </c>
      <c r="W262" s="3" t="s">
        <v>1157</v>
      </c>
      <c r="X262" s="24" t="s">
        <v>1158</v>
      </c>
      <c r="Y262" s="24" t="s">
        <v>1159</v>
      </c>
      <c r="Z262" s="3"/>
      <c r="AA262" s="1"/>
      <c r="AC262" s="28" t="str">
        <f t="shared" si="8"/>
        <v> NP/A.317(1979) 300</v>
      </c>
      <c r="AD262" s="28" t="str">
        <f t="shared" si="9"/>
        <v>H.Driller,.1979</v>
      </c>
      <c r="AE262" s="45" t="str">
        <f>IF(COUNTIF(EXFOR!G$19:G$24,"*"&amp;AC262&amp;"*")&gt;0,"○",IF(COUNTIF(EXFOR!J$19:J$24,"*"&amp;W262&amp;"*"&amp;V262)&gt;0,"△","×"))</f>
        <v>×</v>
      </c>
    </row>
    <row r="263" spans="1:31" ht="13.5">
      <c r="A263" s="1" t="s">
        <v>770</v>
      </c>
      <c r="B263" s="1">
        <v>13</v>
      </c>
      <c r="C263" s="1">
        <v>27</v>
      </c>
      <c r="D263" s="1" t="s">
        <v>821</v>
      </c>
      <c r="E263" s="1" t="s">
        <v>771</v>
      </c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4" t="s">
        <v>1160</v>
      </c>
      <c r="S263" s="25" t="s">
        <v>67</v>
      </c>
      <c r="T263" s="3" t="s">
        <v>321</v>
      </c>
      <c r="U263" s="3" t="s">
        <v>1161</v>
      </c>
      <c r="V263" s="3" t="s">
        <v>1445</v>
      </c>
      <c r="W263" s="3" t="s">
        <v>1162</v>
      </c>
      <c r="X263" s="24" t="s">
        <v>1163</v>
      </c>
      <c r="Y263" s="24" t="s">
        <v>1164</v>
      </c>
      <c r="Z263" s="3"/>
      <c r="AA263" s="1"/>
      <c r="AC263" s="28" t="str">
        <f t="shared" si="8"/>
        <v> PR/C.20(1979)1878</v>
      </c>
      <c r="AD263" s="28" t="str">
        <f t="shared" si="9"/>
        <v>D.H.Boal,.1979</v>
      </c>
      <c r="AE263" s="45" t="str">
        <f>IF(COUNTIF(EXFOR!G$19:G$24,"*"&amp;AC263&amp;"*")&gt;0,"○",IF(COUNTIF(EXFOR!J$19:J$24,"*"&amp;W263&amp;"*"&amp;V263)&gt;0,"△","×"))</f>
        <v>×</v>
      </c>
    </row>
    <row r="264" spans="1:31" ht="15">
      <c r="A264" s="1" t="s">
        <v>770</v>
      </c>
      <c r="B264" s="1">
        <v>13</v>
      </c>
      <c r="C264" s="1">
        <v>27</v>
      </c>
      <c r="D264" s="1" t="s">
        <v>821</v>
      </c>
      <c r="E264" s="1" t="s">
        <v>771</v>
      </c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4" t="s">
        <v>1165</v>
      </c>
      <c r="S264" s="25" t="s">
        <v>1166</v>
      </c>
      <c r="T264" s="3" t="s">
        <v>1167</v>
      </c>
      <c r="U264" s="3" t="s">
        <v>1031</v>
      </c>
      <c r="V264" s="3" t="s">
        <v>1445</v>
      </c>
      <c r="W264" s="3" t="s">
        <v>1168</v>
      </c>
      <c r="X264" s="24" t="s">
        <v>1169</v>
      </c>
      <c r="Y264" s="24" t="s">
        <v>1170</v>
      </c>
      <c r="Z264" s="3"/>
      <c r="AA264" s="1"/>
      <c r="AC264" s="28" t="str">
        <f t="shared" si="8"/>
        <v> ZFK-385, p.13 (1979).385(1979)13</v>
      </c>
      <c r="AD264" s="28" t="str">
        <f t="shared" si="9"/>
        <v>K.Achilles,.1979</v>
      </c>
      <c r="AE264" s="45" t="str">
        <f>IF(COUNTIF(EXFOR!G$19:G$24,"*"&amp;AC264&amp;"*")&gt;0,"○",IF(COUNTIF(EXFOR!J$19:J$24,"*"&amp;W264&amp;"*"&amp;V264)&gt;0,"△","×"))</f>
        <v>×</v>
      </c>
    </row>
    <row r="265" spans="1:31" ht="13.5">
      <c r="A265" s="1" t="s">
        <v>770</v>
      </c>
      <c r="B265" s="1">
        <v>13</v>
      </c>
      <c r="C265" s="1">
        <v>27</v>
      </c>
      <c r="D265" s="1" t="s">
        <v>821</v>
      </c>
      <c r="E265" s="1" t="s">
        <v>771</v>
      </c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4" t="s">
        <v>1171</v>
      </c>
      <c r="S265" s="25" t="s">
        <v>1172</v>
      </c>
      <c r="T265" s="3" t="s">
        <v>1091</v>
      </c>
      <c r="U265" s="3" t="s">
        <v>1173</v>
      </c>
      <c r="V265" s="3" t="s">
        <v>282</v>
      </c>
      <c r="W265" s="3"/>
      <c r="X265" s="3"/>
      <c r="Y265" s="3"/>
      <c r="Z265" s="3"/>
      <c r="AA265" s="1"/>
      <c r="AC265" s="28" t="str">
        <f t="shared" si="8"/>
        <v>JOUR BAPSA 23 926 AB7,Segel.23(1978)926 AB7</v>
      </c>
      <c r="AD265" s="28" t="str">
        <f t="shared" si="9"/>
        <v>.1978</v>
      </c>
      <c r="AE265" s="45" t="str">
        <f>IF(COUNTIF(EXFOR!G$19:G$24,"*"&amp;AC265&amp;"*")&gt;0,"○",IF(COUNTIF(EXFOR!J$19:J$24,"*"&amp;W265&amp;"*"&amp;V265)&gt;0,"△","×"))</f>
        <v>×</v>
      </c>
    </row>
    <row r="266" spans="1:31" ht="13.5">
      <c r="A266" s="1" t="s">
        <v>770</v>
      </c>
      <c r="B266" s="1">
        <v>13</v>
      </c>
      <c r="C266" s="1">
        <v>27</v>
      </c>
      <c r="D266" s="1" t="s">
        <v>821</v>
      </c>
      <c r="E266" s="1" t="s">
        <v>771</v>
      </c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4" t="s">
        <v>1174</v>
      </c>
      <c r="S266" s="25" t="s">
        <v>1175</v>
      </c>
      <c r="T266" s="3"/>
      <c r="U266" s="3" t="s">
        <v>1339</v>
      </c>
      <c r="V266" s="3" t="s">
        <v>282</v>
      </c>
      <c r="W266" s="3"/>
      <c r="X266" s="3"/>
      <c r="Y266" s="3"/>
      <c r="Z266" s="3"/>
      <c r="AA266" s="1"/>
      <c r="AC266" s="28" t="str">
        <f t="shared" si="8"/>
        <v>REPT Univ Maryland,1977 Prog,P4,Chang.(1978)4</v>
      </c>
      <c r="AD266" s="28" t="str">
        <f t="shared" si="9"/>
        <v>.1978</v>
      </c>
      <c r="AE266" s="45" t="str">
        <f>IF(COUNTIF(EXFOR!G$19:G$24,"*"&amp;AC266&amp;"*")&gt;0,"○",IF(COUNTIF(EXFOR!J$19:J$24,"*"&amp;W266&amp;"*"&amp;V266)&gt;0,"△","×"))</f>
        <v>×</v>
      </c>
    </row>
    <row r="267" spans="1:31" ht="13.5">
      <c r="A267" s="1" t="s">
        <v>770</v>
      </c>
      <c r="B267" s="1">
        <v>13</v>
      </c>
      <c r="C267" s="1">
        <v>27</v>
      </c>
      <c r="D267" s="1" t="s">
        <v>821</v>
      </c>
      <c r="E267" s="1" t="s">
        <v>771</v>
      </c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4" t="s">
        <v>1176</v>
      </c>
      <c r="S267" s="25" t="s">
        <v>302</v>
      </c>
      <c r="T267" s="3" t="s">
        <v>1177</v>
      </c>
      <c r="U267" s="3" t="s">
        <v>1178</v>
      </c>
      <c r="V267" s="1">
        <v>1977</v>
      </c>
      <c r="W267" s="3"/>
      <c r="X267" s="3"/>
      <c r="Y267" s="3"/>
      <c r="Z267" s="3"/>
      <c r="AA267" s="1"/>
      <c r="AC267" s="28" t="str">
        <f t="shared" si="8"/>
        <v>JOUR BAPSA 22 995 AC9,Zarek. 22(1977)995 AC9</v>
      </c>
      <c r="AD267" s="28" t="str">
        <f t="shared" si="9"/>
        <v>.1977</v>
      </c>
      <c r="AE267" s="45" t="str">
        <f>IF(COUNTIF(EXFOR!G$19:G$24,"*"&amp;AC267&amp;"*")&gt;0,"○",IF(COUNTIF(EXFOR!J$19:J$24,"*"&amp;W267&amp;"*"&amp;V267)&gt;0,"△","×"))</f>
        <v>△</v>
      </c>
    </row>
    <row r="268" spans="1:31" ht="14.25">
      <c r="A268" s="1" t="s">
        <v>770</v>
      </c>
      <c r="B268" s="1">
        <v>13</v>
      </c>
      <c r="C268" s="1">
        <v>27</v>
      </c>
      <c r="D268" s="1" t="s">
        <v>821</v>
      </c>
      <c r="E268" s="1" t="s">
        <v>771</v>
      </c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4" t="s">
        <v>1179</v>
      </c>
      <c r="S268" s="25" t="s">
        <v>110</v>
      </c>
      <c r="T268" s="3" t="s">
        <v>1180</v>
      </c>
      <c r="U268" s="3" t="s">
        <v>1181</v>
      </c>
      <c r="V268" s="3" t="s">
        <v>308</v>
      </c>
      <c r="W268" s="3" t="s">
        <v>1141</v>
      </c>
      <c r="X268" s="24" t="s">
        <v>1142</v>
      </c>
      <c r="Y268" s="24" t="s">
        <v>1182</v>
      </c>
      <c r="Z268" s="3"/>
      <c r="AA268" s="1"/>
      <c r="AC268" s="28" t="str">
        <f t="shared" si="8"/>
        <v> IZV. 41(1977)2012</v>
      </c>
      <c r="AD268" s="28" t="str">
        <f t="shared" si="9"/>
        <v>S.S.Vasilev,.1977</v>
      </c>
      <c r="AE268" s="45" t="str">
        <f>IF(COUNTIF(EXFOR!G$19:G$24,"*"&amp;AC268&amp;"*")&gt;0,"○",IF(COUNTIF(EXFOR!J$19:J$24,"*"&amp;W268&amp;"*"&amp;V268)&gt;0,"△","×"))</f>
        <v>×</v>
      </c>
    </row>
    <row r="269" spans="1:31" ht="14.25">
      <c r="A269" s="1" t="s">
        <v>770</v>
      </c>
      <c r="B269" s="1">
        <v>13</v>
      </c>
      <c r="C269" s="1">
        <v>27</v>
      </c>
      <c r="D269" s="1" t="s">
        <v>821</v>
      </c>
      <c r="E269" s="1" t="s">
        <v>771</v>
      </c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4" t="s">
        <v>1179</v>
      </c>
      <c r="S269" s="25" t="s">
        <v>116</v>
      </c>
      <c r="T269" s="3" t="s">
        <v>1437</v>
      </c>
      <c r="U269" s="3" t="s">
        <v>1183</v>
      </c>
      <c r="V269" s="3" t="s">
        <v>308</v>
      </c>
      <c r="W269" s="3" t="s">
        <v>1141</v>
      </c>
      <c r="X269" s="24" t="s">
        <v>1142</v>
      </c>
      <c r="Y269" s="24" t="s">
        <v>1182</v>
      </c>
      <c r="Z269" s="3"/>
      <c r="AA269" s="1"/>
      <c r="AC269" s="28" t="str">
        <f t="shared" si="8"/>
        <v>BAS.41(1977)No.10, 22</v>
      </c>
      <c r="AD269" s="28" t="str">
        <f t="shared" si="9"/>
        <v>S.S.Vasilev,.1977</v>
      </c>
      <c r="AE269" s="45" t="str">
        <f>IF(COUNTIF(EXFOR!G$19:G$24,"*"&amp;AC269&amp;"*")&gt;0,"○",IF(COUNTIF(EXFOR!J$19:J$24,"*"&amp;W269&amp;"*"&amp;V269)&gt;0,"△","×"))</f>
        <v>×</v>
      </c>
    </row>
    <row r="270" spans="1:31" ht="13.5">
      <c r="A270" s="1" t="s">
        <v>770</v>
      </c>
      <c r="B270" s="1">
        <v>13</v>
      </c>
      <c r="C270" s="1">
        <v>27</v>
      </c>
      <c r="D270" s="1" t="s">
        <v>821</v>
      </c>
      <c r="E270" s="1" t="s">
        <v>771</v>
      </c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4" t="s">
        <v>1184</v>
      </c>
      <c r="S270" s="25" t="s">
        <v>1185</v>
      </c>
      <c r="T270" s="3"/>
      <c r="U270" s="3" t="s">
        <v>437</v>
      </c>
      <c r="V270" s="3" t="s">
        <v>308</v>
      </c>
      <c r="W270" s="3"/>
      <c r="X270" s="3"/>
      <c r="Y270" s="3"/>
      <c r="Z270" s="3"/>
      <c r="AA270" s="1"/>
      <c r="AC270" s="28" t="str">
        <f t="shared" si="8"/>
        <v>REPT KFA-IKP-10/77,P19,Rohwer.(1977)19</v>
      </c>
      <c r="AD270" s="28" t="str">
        <f t="shared" si="9"/>
        <v>.1977</v>
      </c>
      <c r="AE270" s="45" t="str">
        <f>IF(COUNTIF(EXFOR!G$19:G$24,"*"&amp;AC270&amp;"*")&gt;0,"○",IF(COUNTIF(EXFOR!J$19:J$24,"*"&amp;W270&amp;"*"&amp;V270)&gt;0,"△","×"))</f>
        <v>△</v>
      </c>
    </row>
    <row r="271" spans="1:31" ht="15">
      <c r="A271" s="1" t="s">
        <v>770</v>
      </c>
      <c r="B271" s="1">
        <v>13</v>
      </c>
      <c r="C271" s="1">
        <v>27</v>
      </c>
      <c r="D271" s="1" t="s">
        <v>821</v>
      </c>
      <c r="E271" s="1" t="s">
        <v>771</v>
      </c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4" t="s">
        <v>1186</v>
      </c>
      <c r="S271" s="25" t="s">
        <v>124</v>
      </c>
      <c r="T271" s="3" t="s">
        <v>410</v>
      </c>
      <c r="U271" s="3" t="s">
        <v>1187</v>
      </c>
      <c r="V271" s="3" t="s">
        <v>308</v>
      </c>
      <c r="W271" s="3" t="s">
        <v>1188</v>
      </c>
      <c r="X271" s="24" t="s">
        <v>1189</v>
      </c>
      <c r="Y271" s="24" t="s">
        <v>1190</v>
      </c>
      <c r="Z271" s="3"/>
      <c r="AA271" s="1"/>
      <c r="AC271" s="28" t="str">
        <f t="shared" si="8"/>
        <v> JP/G.3(1977)1753</v>
      </c>
      <c r="AD271" s="28" t="str">
        <f t="shared" si="9"/>
        <v>C.C.Hsu,.1977</v>
      </c>
      <c r="AE271" s="45" t="str">
        <f>IF(COUNTIF(EXFOR!G$19:G$24,"*"&amp;AC271&amp;"*")&gt;0,"○",IF(COUNTIF(EXFOR!J$19:J$24,"*"&amp;W271&amp;"*"&amp;V271)&gt;0,"△","×"))</f>
        <v>×</v>
      </c>
    </row>
    <row r="272" spans="1:31" ht="13.5">
      <c r="A272" s="1" t="s">
        <v>770</v>
      </c>
      <c r="B272" s="1">
        <v>13</v>
      </c>
      <c r="C272" s="1">
        <v>27</v>
      </c>
      <c r="D272" s="1" t="s">
        <v>821</v>
      </c>
      <c r="E272" s="1" t="s">
        <v>771</v>
      </c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4" t="s">
        <v>1191</v>
      </c>
      <c r="S272" s="25" t="s">
        <v>1192</v>
      </c>
      <c r="T272" s="3" t="s">
        <v>1452</v>
      </c>
      <c r="U272" s="3" t="s">
        <v>1193</v>
      </c>
      <c r="V272" s="3" t="s">
        <v>308</v>
      </c>
      <c r="W272" s="3" t="s">
        <v>1194</v>
      </c>
      <c r="X272" s="24" t="s">
        <v>1195</v>
      </c>
      <c r="Y272" s="24" t="s">
        <v>1196</v>
      </c>
      <c r="Z272" s="3"/>
      <c r="AA272" s="1"/>
      <c r="AC272" s="28" t="str">
        <f t="shared" si="8"/>
        <v> NC/A.39(1977)171</v>
      </c>
      <c r="AD272" s="28" t="str">
        <f t="shared" si="9"/>
        <v>L.M.Colli,.1977</v>
      </c>
      <c r="AE272" s="45" t="str">
        <f>IF(COUNTIF(EXFOR!G$19:G$24,"*"&amp;AC272&amp;"*")&gt;0,"○",IF(COUNTIF(EXFOR!J$19:J$24,"*"&amp;W272&amp;"*"&amp;V272)&gt;0,"△","×"))</f>
        <v>×</v>
      </c>
    </row>
    <row r="273" spans="1:31" ht="13.5">
      <c r="A273" s="1" t="s">
        <v>770</v>
      </c>
      <c r="B273" s="1">
        <v>13</v>
      </c>
      <c r="C273" s="1">
        <v>27</v>
      </c>
      <c r="D273" s="1" t="s">
        <v>821</v>
      </c>
      <c r="E273" s="1" t="s">
        <v>771</v>
      </c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4" t="s">
        <v>1197</v>
      </c>
      <c r="S273" s="25" t="s">
        <v>1198</v>
      </c>
      <c r="T273" s="3" t="s">
        <v>219</v>
      </c>
      <c r="U273" s="3" t="s">
        <v>410</v>
      </c>
      <c r="V273" s="3" t="s">
        <v>308</v>
      </c>
      <c r="W273" s="3" t="s">
        <v>1199</v>
      </c>
      <c r="X273" s="24" t="s">
        <v>1200</v>
      </c>
      <c r="Y273" s="24" t="s">
        <v>1201</v>
      </c>
      <c r="Z273" s="3"/>
      <c r="AA273" s="1"/>
      <c r="AC273" s="28" t="str">
        <f t="shared" si="8"/>
        <v>YF.25(1977)3</v>
      </c>
      <c r="AD273" s="28" t="str">
        <f t="shared" si="9"/>
        <v>V.V.Avdeychikov,.1977</v>
      </c>
      <c r="AE273" s="45" t="str">
        <f>IF(COUNTIF(EXFOR!G$19:G$24,"*"&amp;AC273&amp;"*")&gt;0,"○",IF(COUNTIF(EXFOR!J$19:J$24,"*"&amp;W273&amp;"*"&amp;V273)&gt;0,"△","×"))</f>
        <v>×</v>
      </c>
    </row>
    <row r="274" spans="1:31" ht="13.5">
      <c r="A274" s="1" t="s">
        <v>770</v>
      </c>
      <c r="B274" s="1">
        <v>13</v>
      </c>
      <c r="C274" s="1">
        <v>27</v>
      </c>
      <c r="D274" s="1" t="s">
        <v>821</v>
      </c>
      <c r="E274" s="1" t="s">
        <v>771</v>
      </c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4" t="s">
        <v>1197</v>
      </c>
      <c r="S274" s="25" t="s">
        <v>1117</v>
      </c>
      <c r="T274" s="3" t="s">
        <v>219</v>
      </c>
      <c r="U274" s="3" t="s">
        <v>1045</v>
      </c>
      <c r="V274" s="3" t="s">
        <v>308</v>
      </c>
      <c r="W274" s="3" t="s">
        <v>1199</v>
      </c>
      <c r="X274" s="24" t="s">
        <v>1200</v>
      </c>
      <c r="Y274" s="24" t="s">
        <v>1201</v>
      </c>
      <c r="Z274" s="3"/>
      <c r="AA274" s="1"/>
      <c r="AC274" s="28" t="str">
        <f t="shared" si="8"/>
        <v>SNP.25(1977)1</v>
      </c>
      <c r="AD274" s="28" t="str">
        <f t="shared" si="9"/>
        <v>V.V.Avdeychikov,.1977</v>
      </c>
      <c r="AE274" s="45" t="str">
        <f>IF(COUNTIF(EXFOR!G$19:G$24,"*"&amp;AC274&amp;"*")&gt;0,"○",IF(COUNTIF(EXFOR!J$19:J$24,"*"&amp;W274&amp;"*"&amp;V274)&gt;0,"△","×"))</f>
        <v>×</v>
      </c>
    </row>
    <row r="275" spans="1:31" ht="13.5">
      <c r="A275" s="1" t="s">
        <v>770</v>
      </c>
      <c r="B275" s="1">
        <v>13</v>
      </c>
      <c r="C275" s="1">
        <v>27</v>
      </c>
      <c r="D275" s="1" t="s">
        <v>821</v>
      </c>
      <c r="E275" s="1" t="s">
        <v>771</v>
      </c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4" t="s">
        <v>1202</v>
      </c>
      <c r="S275" s="25" t="s">
        <v>1757</v>
      </c>
      <c r="T275" s="3" t="s">
        <v>991</v>
      </c>
      <c r="U275" s="3" t="s">
        <v>1203</v>
      </c>
      <c r="V275" s="3" t="s">
        <v>308</v>
      </c>
      <c r="W275" s="3" t="s">
        <v>1204</v>
      </c>
      <c r="X275" s="24" t="s">
        <v>1205</v>
      </c>
      <c r="Y275" s="24" t="s">
        <v>1206</v>
      </c>
      <c r="Z275" s="3"/>
      <c r="AA275" s="1"/>
      <c r="AC275" s="28" t="str">
        <f t="shared" si="8"/>
        <v> NP/A.279(1977)278</v>
      </c>
      <c r="AD275" s="28" t="str">
        <f t="shared" si="9"/>
        <v>R.B.Alexander,.1977</v>
      </c>
      <c r="AE275" s="45" t="str">
        <f>IF(COUNTIF(EXFOR!G$19:G$24,"*"&amp;AC275&amp;"*")&gt;0,"○",IF(COUNTIF(EXFOR!J$19:J$24,"*"&amp;W275&amp;"*"&amp;V275)&gt;0,"△","×"))</f>
        <v>×</v>
      </c>
    </row>
    <row r="276" spans="1:31" ht="15">
      <c r="A276" s="1" t="s">
        <v>770</v>
      </c>
      <c r="B276" s="1">
        <v>13</v>
      </c>
      <c r="C276" s="1">
        <v>27</v>
      </c>
      <c r="D276" s="1" t="s">
        <v>821</v>
      </c>
      <c r="E276" s="1" t="s">
        <v>771</v>
      </c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4" t="s">
        <v>1207</v>
      </c>
      <c r="S276" s="25" t="s">
        <v>110</v>
      </c>
      <c r="T276" s="3" t="s">
        <v>955</v>
      </c>
      <c r="U276" s="3" t="s">
        <v>1208</v>
      </c>
      <c r="V276" s="3" t="s">
        <v>346</v>
      </c>
      <c r="W276" s="3" t="s">
        <v>1209</v>
      </c>
      <c r="X276" s="24" t="s">
        <v>1210</v>
      </c>
      <c r="Y276" s="24" t="s">
        <v>1211</v>
      </c>
      <c r="Z276" s="3"/>
      <c r="AA276" s="1"/>
      <c r="AC276" s="28" t="str">
        <f t="shared" si="8"/>
        <v> IZV.40(1976)2119</v>
      </c>
      <c r="AD276" s="28" t="str">
        <f t="shared" si="9"/>
        <v>L.Zolnai,.1976</v>
      </c>
      <c r="AE276" s="45" t="str">
        <f>IF(COUNTIF(EXFOR!G$19:G$24,"*"&amp;AC276&amp;"*")&gt;0,"○",IF(COUNTIF(EXFOR!J$19:J$24,"*"&amp;W276&amp;"*"&amp;V276)&gt;0,"△","×"))</f>
        <v>×</v>
      </c>
    </row>
    <row r="277" spans="1:31" ht="15">
      <c r="A277" s="1" t="s">
        <v>770</v>
      </c>
      <c r="B277" s="1">
        <v>13</v>
      </c>
      <c r="C277" s="1">
        <v>27</v>
      </c>
      <c r="D277" s="1" t="s">
        <v>821</v>
      </c>
      <c r="E277" s="1" t="s">
        <v>771</v>
      </c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4" t="s">
        <v>1207</v>
      </c>
      <c r="S277" s="25" t="s">
        <v>116</v>
      </c>
      <c r="T277" s="3" t="s">
        <v>955</v>
      </c>
      <c r="U277" s="3" t="s">
        <v>1212</v>
      </c>
      <c r="V277" s="3" t="s">
        <v>346</v>
      </c>
      <c r="W277" s="3" t="s">
        <v>1209</v>
      </c>
      <c r="X277" s="24" t="s">
        <v>1210</v>
      </c>
      <c r="Y277" s="24" t="s">
        <v>1211</v>
      </c>
      <c r="Z277" s="3"/>
      <c r="AA277" s="1"/>
      <c r="AC277" s="28" t="str">
        <f t="shared" si="8"/>
        <v>BAS.40(1976)No.10, 78</v>
      </c>
      <c r="AD277" s="28" t="str">
        <f t="shared" si="9"/>
        <v>L.Zolnai,.1976</v>
      </c>
      <c r="AE277" s="45" t="str">
        <f>IF(COUNTIF(EXFOR!G$19:G$24,"*"&amp;AC277&amp;"*")&gt;0,"○",IF(COUNTIF(EXFOR!J$19:J$24,"*"&amp;W277&amp;"*"&amp;V277)&gt;0,"△","×"))</f>
        <v>×</v>
      </c>
    </row>
    <row r="278" spans="1:31" ht="13.5">
      <c r="A278" s="1" t="s">
        <v>770</v>
      </c>
      <c r="B278" s="1">
        <v>13</v>
      </c>
      <c r="C278" s="1">
        <v>27</v>
      </c>
      <c r="D278" s="1" t="s">
        <v>821</v>
      </c>
      <c r="E278" s="1" t="s">
        <v>771</v>
      </c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4" t="s">
        <v>1213</v>
      </c>
      <c r="S278" s="25" t="s">
        <v>1214</v>
      </c>
      <c r="T278" s="3" t="s">
        <v>280</v>
      </c>
      <c r="U278" s="3" t="s">
        <v>1215</v>
      </c>
      <c r="V278" s="3" t="s">
        <v>356</v>
      </c>
      <c r="W278" s="3" t="s">
        <v>1216</v>
      </c>
      <c r="X278" s="24" t="s">
        <v>1217</v>
      </c>
      <c r="Y278" s="24" t="s">
        <v>1218</v>
      </c>
      <c r="Z278" s="3"/>
      <c r="AA278" s="1"/>
      <c r="AC278" s="28" t="str">
        <f t="shared" si="8"/>
        <v> ATOMKI Kozlem. 17, 353 (1975).17(1975)353</v>
      </c>
      <c r="AD278" s="28" t="str">
        <f t="shared" si="9"/>
        <v>L.Zolnai.1975</v>
      </c>
      <c r="AE278" s="45" t="str">
        <f>IF(COUNTIF(EXFOR!G$19:G$24,"*"&amp;AC278&amp;"*")&gt;0,"○",IF(COUNTIF(EXFOR!J$19:J$24,"*"&amp;W278&amp;"*"&amp;V278)&gt;0,"△","×"))</f>
        <v>×</v>
      </c>
    </row>
    <row r="279" spans="1:31" ht="13.5">
      <c r="A279" s="1" t="s">
        <v>770</v>
      </c>
      <c r="B279" s="1">
        <v>13</v>
      </c>
      <c r="C279" s="1">
        <v>27</v>
      </c>
      <c r="D279" s="1" t="s">
        <v>821</v>
      </c>
      <c r="E279" s="1" t="s">
        <v>771</v>
      </c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4" t="s">
        <v>1219</v>
      </c>
      <c r="S279" s="25" t="s">
        <v>1220</v>
      </c>
      <c r="T279" s="3"/>
      <c r="U279" s="3" t="s">
        <v>1221</v>
      </c>
      <c r="V279" s="3" t="s">
        <v>356</v>
      </c>
      <c r="W279" s="3"/>
      <c r="X279" s="3"/>
      <c r="Y279" s="3"/>
      <c r="Z279" s="3"/>
      <c r="AA279" s="1"/>
      <c r="AC279" s="28" t="str">
        <f t="shared" si="8"/>
        <v>CONF Leningrad p344.(1975)344</v>
      </c>
      <c r="AD279" s="28" t="str">
        <f t="shared" si="9"/>
        <v>.1975</v>
      </c>
      <c r="AE279" s="45" t="str">
        <f>IF(COUNTIF(EXFOR!G$19:G$24,"*"&amp;AC279&amp;"*")&gt;0,"○",IF(COUNTIF(EXFOR!J$19:J$24,"*"&amp;W279&amp;"*"&amp;V279)&gt;0,"△","×"))</f>
        <v>×</v>
      </c>
    </row>
    <row r="280" spans="1:31" ht="14.25">
      <c r="A280" s="1" t="s">
        <v>770</v>
      </c>
      <c r="B280" s="1">
        <v>13</v>
      </c>
      <c r="C280" s="1">
        <v>27</v>
      </c>
      <c r="D280" s="1" t="s">
        <v>821</v>
      </c>
      <c r="E280" s="1" t="s">
        <v>771</v>
      </c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4" t="s">
        <v>1222</v>
      </c>
      <c r="S280" s="25" t="s">
        <v>110</v>
      </c>
      <c r="T280" s="3" t="s">
        <v>1452</v>
      </c>
      <c r="U280" s="3" t="s">
        <v>1223</v>
      </c>
      <c r="V280" s="3" t="s">
        <v>356</v>
      </c>
      <c r="W280" s="3" t="s">
        <v>1141</v>
      </c>
      <c r="X280" s="24" t="s">
        <v>1224</v>
      </c>
      <c r="Y280" s="24" t="s">
        <v>1225</v>
      </c>
      <c r="Z280" s="3"/>
      <c r="AA280" s="1"/>
      <c r="AC280" s="28" t="str">
        <f t="shared" si="8"/>
        <v> IZV.39(1975)2209</v>
      </c>
      <c r="AD280" s="28" t="str">
        <f t="shared" si="9"/>
        <v>S.S.Vasilev,.1975</v>
      </c>
      <c r="AE280" s="45" t="str">
        <f>IF(COUNTIF(EXFOR!G$19:G$24,"*"&amp;AC280&amp;"*")&gt;0,"○",IF(COUNTIF(EXFOR!J$19:J$24,"*"&amp;W280&amp;"*"&amp;V280)&gt;0,"△","×"))</f>
        <v>×</v>
      </c>
    </row>
    <row r="281" spans="1:31" ht="14.25">
      <c r="A281" s="1" t="s">
        <v>770</v>
      </c>
      <c r="B281" s="1">
        <v>13</v>
      </c>
      <c r="C281" s="1">
        <v>27</v>
      </c>
      <c r="D281" s="1" t="s">
        <v>821</v>
      </c>
      <c r="E281" s="1" t="s">
        <v>771</v>
      </c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4" t="s">
        <v>1222</v>
      </c>
      <c r="S281" s="25" t="s">
        <v>116</v>
      </c>
      <c r="T281" s="3" t="s">
        <v>1226</v>
      </c>
      <c r="U281" s="3" t="s">
        <v>1227</v>
      </c>
      <c r="V281" s="3" t="s">
        <v>356</v>
      </c>
      <c r="W281" s="3" t="s">
        <v>1141</v>
      </c>
      <c r="X281" s="24" t="s">
        <v>1224</v>
      </c>
      <c r="Y281" s="24" t="s">
        <v>1225</v>
      </c>
      <c r="Z281" s="3"/>
      <c r="AA281" s="1"/>
      <c r="AC281" s="28" t="str">
        <f t="shared" si="8"/>
        <v>BAS. 39(1975)No.10, 175</v>
      </c>
      <c r="AD281" s="28" t="str">
        <f t="shared" si="9"/>
        <v>S.S.Vasilev,.1975</v>
      </c>
      <c r="AE281" s="45" t="str">
        <f>IF(COUNTIF(EXFOR!G$19:G$24,"*"&amp;AC281&amp;"*")&gt;0,"○",IF(COUNTIF(EXFOR!J$19:J$24,"*"&amp;W281&amp;"*"&amp;V281)&gt;0,"△","×"))</f>
        <v>×</v>
      </c>
    </row>
    <row r="282" spans="1:31" ht="13.5">
      <c r="A282" s="1" t="s">
        <v>770</v>
      </c>
      <c r="B282" s="1">
        <v>13</v>
      </c>
      <c r="C282" s="1">
        <v>27</v>
      </c>
      <c r="D282" s="1" t="s">
        <v>821</v>
      </c>
      <c r="E282" s="1" t="s">
        <v>771</v>
      </c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4" t="s">
        <v>1228</v>
      </c>
      <c r="S282" s="25" t="s">
        <v>1229</v>
      </c>
      <c r="T282" s="3"/>
      <c r="U282" s="3"/>
      <c r="V282" s="3" t="s">
        <v>356</v>
      </c>
      <c r="W282" s="3"/>
      <c r="X282" s="3"/>
      <c r="Y282" s="3"/>
      <c r="Z282" s="3"/>
      <c r="AA282" s="1"/>
      <c r="AC282" s="28" t="str">
        <f t="shared" si="8"/>
        <v>JOUR PPSSA 18B 1.(1975)</v>
      </c>
      <c r="AD282" s="28" t="str">
        <f t="shared" si="9"/>
        <v>.1975</v>
      </c>
      <c r="AE282" s="45" t="str">
        <f>IF(COUNTIF(EXFOR!G$19:G$24,"*"&amp;AC282&amp;"*")&gt;0,"○",IF(COUNTIF(EXFOR!J$19:J$24,"*"&amp;W282&amp;"*"&amp;V282)&gt;0,"△","×"))</f>
        <v>×</v>
      </c>
    </row>
    <row r="283" spans="1:31" ht="14.25">
      <c r="A283" s="1" t="s">
        <v>770</v>
      </c>
      <c r="B283" s="1">
        <v>13</v>
      </c>
      <c r="C283" s="1">
        <v>27</v>
      </c>
      <c r="D283" s="1" t="s">
        <v>821</v>
      </c>
      <c r="E283" s="1" t="s">
        <v>771</v>
      </c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4" t="s">
        <v>1230</v>
      </c>
      <c r="S283" s="25" t="s">
        <v>67</v>
      </c>
      <c r="T283" s="3" t="s">
        <v>371</v>
      </c>
      <c r="U283" s="3" t="s">
        <v>372</v>
      </c>
      <c r="V283" s="3" t="s">
        <v>356</v>
      </c>
      <c r="W283" s="3" t="s">
        <v>373</v>
      </c>
      <c r="X283" s="24" t="s">
        <v>1231</v>
      </c>
      <c r="Y283" s="24" t="s">
        <v>228</v>
      </c>
      <c r="Z283" s="3"/>
      <c r="AA283" s="1"/>
      <c r="AC283" s="28" t="str">
        <f t="shared" si="8"/>
        <v> PR/C.11(1975)1461</v>
      </c>
      <c r="AD283" s="28" t="str">
        <f t="shared" si="9"/>
        <v>G.F.Neal,.1975</v>
      </c>
      <c r="AE283" s="45" t="str">
        <f>IF(COUNTIF(EXFOR!G$19:G$24,"*"&amp;AC283&amp;"*")&gt;0,"○",IF(COUNTIF(EXFOR!J$19:J$24,"*"&amp;W283&amp;"*"&amp;V283)&gt;0,"△","×"))</f>
        <v>×</v>
      </c>
    </row>
    <row r="284" spans="1:31" ht="14.25">
      <c r="A284" s="1" t="s">
        <v>770</v>
      </c>
      <c r="B284" s="1">
        <v>13</v>
      </c>
      <c r="C284" s="1">
        <v>27</v>
      </c>
      <c r="D284" s="1" t="s">
        <v>821</v>
      </c>
      <c r="E284" s="1" t="s">
        <v>771</v>
      </c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4" t="s">
        <v>229</v>
      </c>
      <c r="S284" s="25" t="s">
        <v>1757</v>
      </c>
      <c r="T284" s="3" t="s">
        <v>377</v>
      </c>
      <c r="U284" s="3" t="s">
        <v>378</v>
      </c>
      <c r="V284" s="3" t="s">
        <v>356</v>
      </c>
      <c r="W284" s="3" t="s">
        <v>379</v>
      </c>
      <c r="X284" s="24" t="s">
        <v>230</v>
      </c>
      <c r="Y284" s="24" t="s">
        <v>231</v>
      </c>
      <c r="Z284" s="3"/>
      <c r="AA284" s="1"/>
      <c r="AC284" s="28" t="str">
        <f t="shared" si="8"/>
        <v> NP/A.250(1975)235</v>
      </c>
      <c r="AD284" s="28" t="str">
        <f t="shared" si="9"/>
        <v>M.A.Meyer,.1975</v>
      </c>
      <c r="AE284" s="45" t="str">
        <f>IF(COUNTIF(EXFOR!G$19:G$24,"*"&amp;AC284&amp;"*")&gt;0,"○",IF(COUNTIF(EXFOR!J$19:J$24,"*"&amp;W284&amp;"*"&amp;V284)&gt;0,"△","×"))</f>
        <v>×</v>
      </c>
    </row>
    <row r="285" spans="1:31" ht="15">
      <c r="A285" s="1" t="s">
        <v>770</v>
      </c>
      <c r="B285" s="1">
        <v>13</v>
      </c>
      <c r="C285" s="1">
        <v>27</v>
      </c>
      <c r="D285" s="1" t="s">
        <v>821</v>
      </c>
      <c r="E285" s="1" t="s">
        <v>771</v>
      </c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4" t="s">
        <v>232</v>
      </c>
      <c r="S285" s="25" t="s">
        <v>233</v>
      </c>
      <c r="T285" s="3" t="s">
        <v>280</v>
      </c>
      <c r="U285" s="3" t="s">
        <v>234</v>
      </c>
      <c r="V285" s="3" t="s">
        <v>356</v>
      </c>
      <c r="W285" s="3" t="s">
        <v>235</v>
      </c>
      <c r="X285" s="24" t="s">
        <v>236</v>
      </c>
      <c r="Y285" s="24" t="s">
        <v>237</v>
      </c>
      <c r="Z285" s="3"/>
      <c r="AA285" s="1"/>
      <c r="AC285" s="28" t="str">
        <f t="shared" si="8"/>
        <v> ATOMKI Kozlem. 17, 371 (1975).17(1975)371</v>
      </c>
      <c r="AD285" s="28" t="str">
        <f t="shared" si="9"/>
        <v>I.Hunyadi,.1975</v>
      </c>
      <c r="AE285" s="45" t="str">
        <f>IF(COUNTIF(EXFOR!G$19:G$24,"*"&amp;AC285&amp;"*")&gt;0,"○",IF(COUNTIF(EXFOR!J$19:J$24,"*"&amp;W285&amp;"*"&amp;V285)&gt;0,"△","×"))</f>
        <v>×</v>
      </c>
    </row>
    <row r="286" spans="1:31" ht="14.25">
      <c r="A286" s="1" t="s">
        <v>770</v>
      </c>
      <c r="B286" s="1">
        <v>13</v>
      </c>
      <c r="C286" s="1">
        <v>27</v>
      </c>
      <c r="D286" s="1" t="s">
        <v>821</v>
      </c>
      <c r="E286" s="1" t="s">
        <v>771</v>
      </c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4" t="s">
        <v>238</v>
      </c>
      <c r="S286" s="25" t="s">
        <v>110</v>
      </c>
      <c r="T286" s="3" t="s">
        <v>867</v>
      </c>
      <c r="U286" s="3" t="s">
        <v>239</v>
      </c>
      <c r="V286" s="3" t="s">
        <v>429</v>
      </c>
      <c r="W286" s="3" t="s">
        <v>1141</v>
      </c>
      <c r="X286" s="24" t="s">
        <v>240</v>
      </c>
      <c r="Y286" s="24" t="s">
        <v>241</v>
      </c>
      <c r="Z286" s="3"/>
      <c r="AA286" s="1"/>
      <c r="AC286" s="28" t="str">
        <f t="shared" si="8"/>
        <v> IZV.38(1974)769</v>
      </c>
      <c r="AD286" s="28" t="str">
        <f t="shared" si="9"/>
        <v>S.S.Vasilev,.1974</v>
      </c>
      <c r="AE286" s="45" t="str">
        <f>IF(COUNTIF(EXFOR!G$19:G$24,"*"&amp;AC286&amp;"*")&gt;0,"○",IF(COUNTIF(EXFOR!J$19:J$24,"*"&amp;W286&amp;"*"&amp;V286)&gt;0,"△","×"))</f>
        <v>×</v>
      </c>
    </row>
    <row r="287" spans="1:31" ht="14.25">
      <c r="A287" s="1" t="s">
        <v>770</v>
      </c>
      <c r="B287" s="1">
        <v>13</v>
      </c>
      <c r="C287" s="1">
        <v>27</v>
      </c>
      <c r="D287" s="1" t="s">
        <v>821</v>
      </c>
      <c r="E287" s="1" t="s">
        <v>771</v>
      </c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4" t="s">
        <v>238</v>
      </c>
      <c r="S287" s="25" t="s">
        <v>116</v>
      </c>
      <c r="T287" s="3" t="s">
        <v>867</v>
      </c>
      <c r="U287" s="3" t="s">
        <v>242</v>
      </c>
      <c r="V287" s="3" t="s">
        <v>429</v>
      </c>
      <c r="W287" s="3" t="s">
        <v>1141</v>
      </c>
      <c r="X287" s="24" t="s">
        <v>240</v>
      </c>
      <c r="Y287" s="24" t="s">
        <v>241</v>
      </c>
      <c r="Z287" s="3"/>
      <c r="AA287" s="1"/>
      <c r="AC287" s="28" t="str">
        <f t="shared" si="8"/>
        <v>BAS.38(1974)No.4, 92</v>
      </c>
      <c r="AD287" s="28" t="str">
        <f t="shared" si="9"/>
        <v>S.S.Vasilev,.1974</v>
      </c>
      <c r="AE287" s="45" t="str">
        <f>IF(COUNTIF(EXFOR!G$19:G$24,"*"&amp;AC287&amp;"*")&gt;0,"○",IF(COUNTIF(EXFOR!J$19:J$24,"*"&amp;W287&amp;"*"&amp;V287)&gt;0,"△","×"))</f>
        <v>×</v>
      </c>
    </row>
    <row r="288" spans="1:31" ht="13.5">
      <c r="A288" s="1" t="s">
        <v>770</v>
      </c>
      <c r="B288" s="1">
        <v>13</v>
      </c>
      <c r="C288" s="1">
        <v>27</v>
      </c>
      <c r="D288" s="1" t="s">
        <v>821</v>
      </c>
      <c r="E288" s="1" t="s">
        <v>771</v>
      </c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4" t="s">
        <v>243</v>
      </c>
      <c r="S288" s="25" t="s">
        <v>244</v>
      </c>
      <c r="T288" s="3" t="s">
        <v>245</v>
      </c>
      <c r="U288" s="3" t="s">
        <v>286</v>
      </c>
      <c r="V288" s="3" t="s">
        <v>429</v>
      </c>
      <c r="W288" s="3"/>
      <c r="X288" s="3"/>
      <c r="Y288" s="3"/>
      <c r="Z288" s="3"/>
      <c r="AA288" s="1"/>
      <c r="AC288" s="28" t="str">
        <f t="shared" si="8"/>
        <v>REPT BARC-770 P16.770(1974)16</v>
      </c>
      <c r="AD288" s="28" t="str">
        <f t="shared" si="9"/>
        <v>.1974</v>
      </c>
      <c r="AE288" s="45" t="str">
        <f>IF(COUNTIF(EXFOR!G$19:G$24,"*"&amp;AC288&amp;"*")&gt;0,"○",IF(COUNTIF(EXFOR!J$19:J$24,"*"&amp;W288&amp;"*"&amp;V288)&gt;0,"△","×"))</f>
        <v>×</v>
      </c>
    </row>
    <row r="289" spans="1:31" ht="13.5">
      <c r="A289" s="1" t="s">
        <v>770</v>
      </c>
      <c r="B289" s="1">
        <v>13</v>
      </c>
      <c r="C289" s="1">
        <v>27</v>
      </c>
      <c r="D289" s="1" t="s">
        <v>821</v>
      </c>
      <c r="E289" s="1" t="s">
        <v>771</v>
      </c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4" t="s">
        <v>246</v>
      </c>
      <c r="S289" s="25" t="s">
        <v>247</v>
      </c>
      <c r="T289" s="3" t="s">
        <v>248</v>
      </c>
      <c r="U289" s="3" t="s">
        <v>321</v>
      </c>
      <c r="V289" s="3" t="s">
        <v>429</v>
      </c>
      <c r="W289" s="3"/>
      <c r="X289" s="3"/>
      <c r="Y289" s="3"/>
      <c r="Z289" s="3"/>
      <c r="AA289" s="1"/>
      <c r="AC289" s="28" t="str">
        <f t="shared" si="8"/>
        <v>REPT ZfK-283 P20.283(1974)20</v>
      </c>
      <c r="AD289" s="28" t="str">
        <f t="shared" si="9"/>
        <v>.1974</v>
      </c>
      <c r="AE289" s="45" t="str">
        <f>IF(COUNTIF(EXFOR!G$19:G$24,"*"&amp;AC289&amp;"*")&gt;0,"○",IF(COUNTIF(EXFOR!J$19:J$24,"*"&amp;W289&amp;"*"&amp;V289)&gt;0,"△","×"))</f>
        <v>×</v>
      </c>
    </row>
    <row r="290" spans="1:31" ht="13.5">
      <c r="A290" s="1" t="s">
        <v>770</v>
      </c>
      <c r="B290" s="1">
        <v>13</v>
      </c>
      <c r="C290" s="1">
        <v>27</v>
      </c>
      <c r="D290" s="1" t="s">
        <v>821</v>
      </c>
      <c r="E290" s="1" t="s">
        <v>771</v>
      </c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4" t="s">
        <v>249</v>
      </c>
      <c r="S290" s="25" t="s">
        <v>250</v>
      </c>
      <c r="T290" s="3"/>
      <c r="U290" s="3" t="s">
        <v>251</v>
      </c>
      <c r="V290" s="3" t="s">
        <v>501</v>
      </c>
      <c r="W290" s="3"/>
      <c r="X290" s="3"/>
      <c r="Y290" s="3"/>
      <c r="Z290" s="3"/>
      <c r="AA290" s="1"/>
      <c r="AC290" s="28" t="str">
        <f t="shared" si="8"/>
        <v>CONF Tbilisi,p142.(1973)142</v>
      </c>
      <c r="AD290" s="28" t="str">
        <f t="shared" si="9"/>
        <v>.1973</v>
      </c>
      <c r="AE290" s="45" t="str">
        <f>IF(COUNTIF(EXFOR!G$19:G$24,"*"&amp;AC290&amp;"*")&gt;0,"○",IF(COUNTIF(EXFOR!J$19:J$24,"*"&amp;W290&amp;"*"&amp;V290)&gt;0,"△","×"))</f>
        <v>△</v>
      </c>
    </row>
    <row r="291" spans="1:31" ht="15">
      <c r="A291" s="1" t="s">
        <v>770</v>
      </c>
      <c r="B291" s="1">
        <v>13</v>
      </c>
      <c r="C291" s="1">
        <v>27</v>
      </c>
      <c r="D291" s="1" t="s">
        <v>821</v>
      </c>
      <c r="E291" s="1" t="s">
        <v>771</v>
      </c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4" t="s">
        <v>252</v>
      </c>
      <c r="S291" s="25" t="s">
        <v>1757</v>
      </c>
      <c r="T291" s="3" t="s">
        <v>253</v>
      </c>
      <c r="U291" s="3" t="s">
        <v>254</v>
      </c>
      <c r="V291" s="3" t="s">
        <v>501</v>
      </c>
      <c r="W291" s="3" t="s">
        <v>255</v>
      </c>
      <c r="X291" s="24" t="s">
        <v>256</v>
      </c>
      <c r="Y291" s="24" t="s">
        <v>257</v>
      </c>
      <c r="Z291" s="3"/>
      <c r="AA291" s="1"/>
      <c r="AC291" s="28" t="str">
        <f t="shared" si="8"/>
        <v> NP/A.208(1973)545</v>
      </c>
      <c r="AD291" s="28" t="str">
        <f t="shared" si="9"/>
        <v>H.Nakayama,.1973</v>
      </c>
      <c r="AE291" s="45" t="str">
        <f>IF(COUNTIF(EXFOR!G$19:G$24,"*"&amp;AC291&amp;"*")&gt;0,"○",IF(COUNTIF(EXFOR!J$19:J$24,"*"&amp;W291&amp;"*"&amp;V291)&gt;0,"△","×"))</f>
        <v>×</v>
      </c>
    </row>
    <row r="292" spans="1:31" ht="15">
      <c r="A292" s="1" t="s">
        <v>770</v>
      </c>
      <c r="B292" s="1">
        <v>13</v>
      </c>
      <c r="C292" s="1">
        <v>27</v>
      </c>
      <c r="D292" s="1" t="s">
        <v>821</v>
      </c>
      <c r="E292" s="1" t="s">
        <v>771</v>
      </c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4" t="s">
        <v>258</v>
      </c>
      <c r="S292" s="25" t="s">
        <v>259</v>
      </c>
      <c r="T292" s="3" t="s">
        <v>1295</v>
      </c>
      <c r="U292" s="3" t="s">
        <v>260</v>
      </c>
      <c r="V292" s="3" t="s">
        <v>501</v>
      </c>
      <c r="W292" s="3" t="s">
        <v>293</v>
      </c>
      <c r="X292" s="24" t="s">
        <v>261</v>
      </c>
      <c r="Y292" s="24" t="s">
        <v>262</v>
      </c>
      <c r="Z292" s="3"/>
      <c r="AA292" s="1"/>
      <c r="AC292" s="28" t="str">
        <f t="shared" si="8"/>
        <v> JP(Paris).34(1973)357</v>
      </c>
      <c r="AD292" s="28" t="str">
        <f t="shared" si="9"/>
        <v>J.Dalmas,.1973</v>
      </c>
      <c r="AE292" s="45" t="str">
        <f>IF(COUNTIF(EXFOR!G$19:G$24,"*"&amp;AC292&amp;"*")&gt;0,"○",IF(COUNTIF(EXFOR!J$19:J$24,"*"&amp;W292&amp;"*"&amp;V292)&gt;0,"△","×"))</f>
        <v>×</v>
      </c>
    </row>
    <row r="293" spans="1:31" ht="15">
      <c r="A293" s="1" t="s">
        <v>770</v>
      </c>
      <c r="B293" s="1">
        <v>13</v>
      </c>
      <c r="C293" s="1">
        <v>27</v>
      </c>
      <c r="D293" s="1" t="s">
        <v>821</v>
      </c>
      <c r="E293" s="1" t="s">
        <v>771</v>
      </c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4" t="s">
        <v>263</v>
      </c>
      <c r="S293" s="25" t="s">
        <v>1114</v>
      </c>
      <c r="T293" s="3" t="s">
        <v>445</v>
      </c>
      <c r="U293" s="3" t="s">
        <v>264</v>
      </c>
      <c r="V293" s="3" t="s">
        <v>527</v>
      </c>
      <c r="W293" s="3" t="s">
        <v>1141</v>
      </c>
      <c r="X293" s="24" t="s">
        <v>265</v>
      </c>
      <c r="Y293" s="24" t="s">
        <v>266</v>
      </c>
      <c r="Z293" s="3"/>
      <c r="AA293" s="1"/>
      <c r="AC293" s="28" t="str">
        <f t="shared" si="8"/>
        <v> YF.15(1972)659</v>
      </c>
      <c r="AD293" s="28" t="str">
        <f t="shared" si="9"/>
        <v>S.S.Vasilev,.1972</v>
      </c>
      <c r="AE293" s="45" t="str">
        <f>IF(COUNTIF(EXFOR!G$19:G$24,"*"&amp;AC293&amp;"*")&gt;0,"○",IF(COUNTIF(EXFOR!J$19:J$24,"*"&amp;W293&amp;"*"&amp;V293)&gt;0,"△","×"))</f>
        <v>×</v>
      </c>
    </row>
    <row r="294" spans="1:31" ht="15">
      <c r="A294" s="1" t="s">
        <v>770</v>
      </c>
      <c r="B294" s="1">
        <v>13</v>
      </c>
      <c r="C294" s="1">
        <v>27</v>
      </c>
      <c r="D294" s="1" t="s">
        <v>821</v>
      </c>
      <c r="E294" s="1" t="s">
        <v>771</v>
      </c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4" t="s">
        <v>263</v>
      </c>
      <c r="S294" s="25" t="s">
        <v>1117</v>
      </c>
      <c r="T294" s="3" t="s">
        <v>445</v>
      </c>
      <c r="U294" s="3" t="s">
        <v>267</v>
      </c>
      <c r="V294" s="3" t="s">
        <v>527</v>
      </c>
      <c r="W294" s="3" t="s">
        <v>1141</v>
      </c>
      <c r="X294" s="24" t="s">
        <v>265</v>
      </c>
      <c r="Y294" s="24" t="s">
        <v>266</v>
      </c>
      <c r="Z294" s="3"/>
      <c r="AA294" s="1"/>
      <c r="AC294" s="28" t="str">
        <f t="shared" si="8"/>
        <v>SNP.15(1972)367</v>
      </c>
      <c r="AD294" s="28" t="str">
        <f t="shared" si="9"/>
        <v>S.S.Vasilev,.1972</v>
      </c>
      <c r="AE294" s="45" t="str">
        <f>IF(COUNTIF(EXFOR!G$19:G$24,"*"&amp;AC294&amp;"*")&gt;0,"○",IF(COUNTIF(EXFOR!J$19:J$24,"*"&amp;W294&amp;"*"&amp;V294)&gt;0,"△","×"))</f>
        <v>×</v>
      </c>
    </row>
    <row r="295" spans="1:31" ht="13.5">
      <c r="A295" s="1" t="s">
        <v>770</v>
      </c>
      <c r="B295" s="1">
        <v>13</v>
      </c>
      <c r="C295" s="1">
        <v>27</v>
      </c>
      <c r="D295" s="1" t="s">
        <v>821</v>
      </c>
      <c r="E295" s="1" t="s">
        <v>771</v>
      </c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4" t="s">
        <v>268</v>
      </c>
      <c r="S295" s="25" t="s">
        <v>269</v>
      </c>
      <c r="T295" s="3"/>
      <c r="U295" s="3" t="s">
        <v>1374</v>
      </c>
      <c r="V295" s="3" t="s">
        <v>527</v>
      </c>
      <c r="W295" s="3"/>
      <c r="X295" s="3"/>
      <c r="Y295" s="3"/>
      <c r="Z295" s="3"/>
      <c r="AA295" s="1"/>
      <c r="AC295" s="28" t="str">
        <f t="shared" si="8"/>
        <v>REPT INSJ 1972 Ann REPT P21.(1972)21</v>
      </c>
      <c r="AD295" s="28" t="str">
        <f t="shared" si="9"/>
        <v>.1972</v>
      </c>
      <c r="AE295" s="45" t="str">
        <f>IF(COUNTIF(EXFOR!G$19:G$24,"*"&amp;AC295&amp;"*")&gt;0,"○",IF(COUNTIF(EXFOR!J$19:J$24,"*"&amp;W295&amp;"*"&amp;V295)&gt;0,"△","×"))</f>
        <v>×</v>
      </c>
    </row>
    <row r="296" spans="1:31" ht="15">
      <c r="A296" s="1" t="s">
        <v>770</v>
      </c>
      <c r="B296" s="1">
        <v>13</v>
      </c>
      <c r="C296" s="1">
        <v>27</v>
      </c>
      <c r="D296" s="1" t="s">
        <v>821</v>
      </c>
      <c r="E296" s="1" t="s">
        <v>771</v>
      </c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4" t="s">
        <v>270</v>
      </c>
      <c r="S296" s="25" t="s">
        <v>60</v>
      </c>
      <c r="T296" s="3" t="s">
        <v>867</v>
      </c>
      <c r="U296" s="3" t="s">
        <v>271</v>
      </c>
      <c r="V296" s="3" t="s">
        <v>527</v>
      </c>
      <c r="W296" s="3" t="s">
        <v>272</v>
      </c>
      <c r="X296" s="24" t="s">
        <v>273</v>
      </c>
      <c r="Y296" s="24" t="s">
        <v>274</v>
      </c>
      <c r="Z296" s="3"/>
      <c r="AA296" s="1"/>
      <c r="AC296" s="28" t="str">
        <f t="shared" si="8"/>
        <v> PL/B.38(1972) 218</v>
      </c>
      <c r="AD296" s="28" t="str">
        <f t="shared" si="9"/>
        <v>K.Komaki,.1972</v>
      </c>
      <c r="AE296" s="45" t="str">
        <f>IF(COUNTIF(EXFOR!G$19:G$24,"*"&amp;AC296&amp;"*")&gt;0,"○",IF(COUNTIF(EXFOR!J$19:J$24,"*"&amp;W296&amp;"*"&amp;V296)&gt;0,"△","×"))</f>
        <v>×</v>
      </c>
    </row>
    <row r="297" spans="1:31" ht="13.5">
      <c r="A297" s="1" t="s">
        <v>770</v>
      </c>
      <c r="B297" s="1">
        <v>13</v>
      </c>
      <c r="C297" s="1">
        <v>27</v>
      </c>
      <c r="D297" s="1" t="s">
        <v>821</v>
      </c>
      <c r="E297" s="1" t="s">
        <v>771</v>
      </c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4" t="s">
        <v>275</v>
      </c>
      <c r="S297" s="25" t="s">
        <v>486</v>
      </c>
      <c r="T297" s="3" t="s">
        <v>276</v>
      </c>
      <c r="U297" s="3" t="s">
        <v>1590</v>
      </c>
      <c r="V297" s="3" t="s">
        <v>527</v>
      </c>
      <c r="W297" s="3" t="s">
        <v>293</v>
      </c>
      <c r="X297" s="24" t="s">
        <v>277</v>
      </c>
      <c r="Y297" s="24" t="s">
        <v>278</v>
      </c>
      <c r="Z297" s="3"/>
      <c r="AA297" s="1"/>
      <c r="AC297" s="28" t="str">
        <f t="shared" si="8"/>
        <v> CR/B. 274(1972)566</v>
      </c>
      <c r="AD297" s="28" t="str">
        <f t="shared" si="9"/>
        <v>J.Dalmas,.1972</v>
      </c>
      <c r="AE297" s="45" t="str">
        <f>IF(COUNTIF(EXFOR!G$19:G$24,"*"&amp;AC297&amp;"*")&gt;0,"○",IF(COUNTIF(EXFOR!J$19:J$24,"*"&amp;W297&amp;"*"&amp;V297)&gt;0,"△","×"))</f>
        <v>×</v>
      </c>
    </row>
    <row r="298" spans="1:31" ht="15">
      <c r="A298" s="1" t="s">
        <v>770</v>
      </c>
      <c r="B298" s="1">
        <v>13</v>
      </c>
      <c r="C298" s="1">
        <v>27</v>
      </c>
      <c r="D298" s="1" t="s">
        <v>821</v>
      </c>
      <c r="E298" s="1" t="s">
        <v>771</v>
      </c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4" t="s">
        <v>556</v>
      </c>
      <c r="S298" s="25" t="s">
        <v>557</v>
      </c>
      <c r="T298" s="3" t="s">
        <v>321</v>
      </c>
      <c r="U298" s="3" t="s">
        <v>558</v>
      </c>
      <c r="V298" s="3" t="s">
        <v>1625</v>
      </c>
      <c r="W298" s="3" t="s">
        <v>559</v>
      </c>
      <c r="X298" s="24" t="s">
        <v>560</v>
      </c>
      <c r="Y298" s="24" t="s">
        <v>561</v>
      </c>
      <c r="Z298" s="3"/>
      <c r="AA298" s="1"/>
      <c r="AC298" s="28" t="str">
        <f t="shared" si="8"/>
        <v> RMF.20(1971)161</v>
      </c>
      <c r="AD298" s="28" t="str">
        <f t="shared" si="9"/>
        <v>A.Arriola,.1971</v>
      </c>
      <c r="AE298" s="45" t="str">
        <f>IF(COUNTIF(EXFOR!G$19:G$24,"*"&amp;AC298&amp;"*")&gt;0,"○",IF(COUNTIF(EXFOR!J$19:J$24,"*"&amp;W298&amp;"*"&amp;V298)&gt;0,"△","×"))</f>
        <v>×</v>
      </c>
    </row>
    <row r="299" spans="1:31" ht="15">
      <c r="A299" s="1" t="s">
        <v>770</v>
      </c>
      <c r="B299" s="1">
        <v>13</v>
      </c>
      <c r="C299" s="1">
        <v>27</v>
      </c>
      <c r="D299" s="1" t="s">
        <v>821</v>
      </c>
      <c r="E299" s="1" t="s">
        <v>771</v>
      </c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4" t="s">
        <v>1659</v>
      </c>
      <c r="S299" s="25" t="s">
        <v>259</v>
      </c>
      <c r="T299" s="3" t="s">
        <v>847</v>
      </c>
      <c r="U299" s="3" t="s">
        <v>1661</v>
      </c>
      <c r="V299" s="3" t="s">
        <v>1650</v>
      </c>
      <c r="W299" s="3" t="s">
        <v>1662</v>
      </c>
      <c r="X299" s="24" t="s">
        <v>1663</v>
      </c>
      <c r="Y299" s="24" t="s">
        <v>562</v>
      </c>
      <c r="Z299" s="3"/>
      <c r="AA299" s="1"/>
      <c r="AC299" s="28" t="str">
        <f t="shared" si="8"/>
        <v> JP(Paris).31(1970)869</v>
      </c>
      <c r="AD299" s="28" t="str">
        <f t="shared" si="9"/>
        <v>A.Huck,.1970</v>
      </c>
      <c r="AE299" s="45" t="str">
        <f>IF(COUNTIF(EXFOR!G$19:G$24,"*"&amp;AC299&amp;"*")&gt;0,"○",IF(COUNTIF(EXFOR!J$19:J$24,"*"&amp;W299&amp;"*"&amp;V299)&gt;0,"△","×"))</f>
        <v>×</v>
      </c>
    </row>
    <row r="300" spans="1:31" ht="15">
      <c r="A300" s="1" t="s">
        <v>770</v>
      </c>
      <c r="B300" s="1">
        <v>13</v>
      </c>
      <c r="C300" s="1">
        <v>27</v>
      </c>
      <c r="D300" s="1" t="s">
        <v>821</v>
      </c>
      <c r="E300" s="1" t="s">
        <v>771</v>
      </c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4" t="s">
        <v>563</v>
      </c>
      <c r="S300" s="25" t="s">
        <v>564</v>
      </c>
      <c r="T300" s="3" t="s">
        <v>955</v>
      </c>
      <c r="U300" s="3" t="s">
        <v>1686</v>
      </c>
      <c r="V300" s="3" t="s">
        <v>1650</v>
      </c>
      <c r="W300" s="3" t="s">
        <v>548</v>
      </c>
      <c r="X300" s="24" t="s">
        <v>565</v>
      </c>
      <c r="Y300" s="24" t="s">
        <v>566</v>
      </c>
      <c r="Z300" s="3"/>
      <c r="AA300" s="1"/>
      <c r="AC300" s="28" t="str">
        <f t="shared" si="8"/>
        <v> Comment.Phys.-Math. 40, 65 (1970).40(1970)65</v>
      </c>
      <c r="AD300" s="28" t="str">
        <f t="shared" si="9"/>
        <v>I.Forsblom.1970</v>
      </c>
      <c r="AE300" s="45" t="str">
        <f>IF(COUNTIF(EXFOR!G$19:G$24,"*"&amp;AC300&amp;"*")&gt;0,"○",IF(COUNTIF(EXFOR!J$19:J$24,"*"&amp;W300&amp;"*"&amp;V300)&gt;0,"△","×"))</f>
        <v>×</v>
      </c>
    </row>
    <row r="301" spans="1:31" ht="15">
      <c r="A301" s="1" t="s">
        <v>770</v>
      </c>
      <c r="B301" s="1">
        <v>13</v>
      </c>
      <c r="C301" s="1">
        <v>27</v>
      </c>
      <c r="D301" s="1" t="s">
        <v>821</v>
      </c>
      <c r="E301" s="1" t="s">
        <v>771</v>
      </c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4" t="s">
        <v>567</v>
      </c>
      <c r="S301" s="25" t="s">
        <v>568</v>
      </c>
      <c r="T301" s="3" t="s">
        <v>1295</v>
      </c>
      <c r="U301" s="3" t="s">
        <v>569</v>
      </c>
      <c r="V301" s="3" t="s">
        <v>1696</v>
      </c>
      <c r="W301" s="3" t="s">
        <v>570</v>
      </c>
      <c r="X301" s="24" t="s">
        <v>571</v>
      </c>
      <c r="Y301" s="24" t="s">
        <v>572</v>
      </c>
      <c r="Z301" s="3"/>
      <c r="AA301" s="1"/>
      <c r="AC301" s="28" t="str">
        <f t="shared" si="8"/>
        <v> Soc.Sci.Fennica, Commentationes Phys.Math. 34, 47 (1969).34(1969) 47</v>
      </c>
      <c r="AD301" s="28" t="str">
        <f t="shared" si="9"/>
        <v>L.Simons,.1969</v>
      </c>
      <c r="AE301" s="45" t="str">
        <f>IF(COUNTIF(EXFOR!G$19:G$24,"*"&amp;AC301&amp;"*")&gt;0,"○",IF(COUNTIF(EXFOR!J$19:J$24,"*"&amp;W301&amp;"*"&amp;V301)&gt;0,"△","×"))</f>
        <v>×</v>
      </c>
    </row>
    <row r="302" spans="1:31" ht="13.5">
      <c r="A302" s="1" t="s">
        <v>770</v>
      </c>
      <c r="B302" s="1">
        <v>13</v>
      </c>
      <c r="C302" s="1">
        <v>27</v>
      </c>
      <c r="D302" s="1" t="s">
        <v>821</v>
      </c>
      <c r="E302" s="1" t="s">
        <v>771</v>
      </c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4" t="s">
        <v>573</v>
      </c>
      <c r="S302" s="25" t="s">
        <v>1742</v>
      </c>
      <c r="T302" s="3" t="s">
        <v>574</v>
      </c>
      <c r="U302" s="3" t="s">
        <v>575</v>
      </c>
      <c r="V302" s="3" t="s">
        <v>1696</v>
      </c>
      <c r="W302" s="3" t="s">
        <v>576</v>
      </c>
      <c r="X302" s="24" t="s">
        <v>577</v>
      </c>
      <c r="Y302" s="24" t="s">
        <v>578</v>
      </c>
      <c r="Z302" s="3"/>
      <c r="AA302" s="1"/>
      <c r="AC302" s="28" t="str">
        <f t="shared" si="8"/>
        <v> PR.184(1969)1089</v>
      </c>
      <c r="AD302" s="28" t="str">
        <f t="shared" si="9"/>
        <v>R.W.Shaw,.1969</v>
      </c>
      <c r="AE302" s="45" t="str">
        <f>IF(COUNTIF(EXFOR!G$19:G$24,"*"&amp;AC302&amp;"*")&gt;0,"○",IF(COUNTIF(EXFOR!J$19:J$24,"*"&amp;W302&amp;"*"&amp;V302)&gt;0,"△","×"))</f>
        <v>×</v>
      </c>
    </row>
    <row r="303" spans="1:31" ht="15">
      <c r="A303" s="1" t="s">
        <v>770</v>
      </c>
      <c r="B303" s="1">
        <v>13</v>
      </c>
      <c r="C303" s="1">
        <v>27</v>
      </c>
      <c r="D303" s="1" t="s">
        <v>821</v>
      </c>
      <c r="E303" s="1" t="s">
        <v>771</v>
      </c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4" t="s">
        <v>579</v>
      </c>
      <c r="S303" s="25" t="s">
        <v>1757</v>
      </c>
      <c r="T303" s="3" t="s">
        <v>580</v>
      </c>
      <c r="U303" s="3" t="s">
        <v>1193</v>
      </c>
      <c r="V303" s="3" t="s">
        <v>1696</v>
      </c>
      <c r="W303" s="3" t="s">
        <v>581</v>
      </c>
      <c r="X303" s="24" t="s">
        <v>582</v>
      </c>
      <c r="Y303" s="24" t="s">
        <v>583</v>
      </c>
      <c r="Z303" s="3"/>
      <c r="AA303" s="1"/>
      <c r="AC303" s="28" t="str">
        <f t="shared" si="8"/>
        <v> NP/A.138(1969)171</v>
      </c>
      <c r="AD303" s="28" t="str">
        <f t="shared" si="9"/>
        <v>M.K.Mehta,.1969</v>
      </c>
      <c r="AE303" s="45" t="str">
        <f>IF(COUNTIF(EXFOR!G$19:G$24,"*"&amp;AC303&amp;"*")&gt;0,"○",IF(COUNTIF(EXFOR!J$19:J$24,"*"&amp;W303&amp;"*"&amp;V303)&gt;0,"△","×"))</f>
        <v>×</v>
      </c>
    </row>
    <row r="304" spans="1:31" ht="15">
      <c r="A304" s="1" t="s">
        <v>770</v>
      </c>
      <c r="B304" s="1">
        <v>13</v>
      </c>
      <c r="C304" s="1">
        <v>27</v>
      </c>
      <c r="D304" s="1" t="s">
        <v>821</v>
      </c>
      <c r="E304" s="1" t="s">
        <v>771</v>
      </c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4" t="s">
        <v>584</v>
      </c>
      <c r="S304" s="25" t="s">
        <v>1757</v>
      </c>
      <c r="T304" s="3" t="s">
        <v>585</v>
      </c>
      <c r="U304" s="3" t="s">
        <v>586</v>
      </c>
      <c r="V304" s="3" t="s">
        <v>1696</v>
      </c>
      <c r="W304" s="3" t="s">
        <v>587</v>
      </c>
      <c r="X304" s="24" t="s">
        <v>588</v>
      </c>
      <c r="Y304" s="24" t="s">
        <v>589</v>
      </c>
      <c r="Z304" s="3"/>
      <c r="AA304" s="1"/>
      <c r="AC304" s="28" t="str">
        <f t="shared" si="8"/>
        <v> NP/A.132(1969)611</v>
      </c>
      <c r="AD304" s="28" t="str">
        <f t="shared" si="9"/>
        <v>C.J.Kost,.1969</v>
      </c>
      <c r="AE304" s="45" t="str">
        <f>IF(COUNTIF(EXFOR!G$19:G$24,"*"&amp;AC304&amp;"*")&gt;0,"○",IF(COUNTIF(EXFOR!J$19:J$24,"*"&amp;W304&amp;"*"&amp;V304)&gt;0,"△","×"))</f>
        <v>×</v>
      </c>
    </row>
    <row r="305" spans="1:31" ht="13.5">
      <c r="A305" s="1" t="s">
        <v>770</v>
      </c>
      <c r="B305" s="1">
        <v>13</v>
      </c>
      <c r="C305" s="1">
        <v>27</v>
      </c>
      <c r="D305" s="1" t="s">
        <v>821</v>
      </c>
      <c r="E305" s="1" t="s">
        <v>771</v>
      </c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4" t="s">
        <v>590</v>
      </c>
      <c r="S305" s="25" t="s">
        <v>591</v>
      </c>
      <c r="T305" s="3"/>
      <c r="U305" s="3"/>
      <c r="V305" s="3" t="s">
        <v>1696</v>
      </c>
      <c r="W305" s="3"/>
      <c r="X305" s="3"/>
      <c r="Y305" s="25"/>
      <c r="Z305" s="3"/>
      <c r="AA305" s="1"/>
      <c r="AC305" s="28" t="str">
        <f t="shared" si="8"/>
        <v>REPT NP-18361, P J Harvey, 7/12/71.(1969)</v>
      </c>
      <c r="AD305" s="28" t="str">
        <f t="shared" si="9"/>
        <v>.1969</v>
      </c>
      <c r="AE305" s="45" t="str">
        <f>IF(COUNTIF(EXFOR!G$19:G$24,"*"&amp;AC305&amp;"*")&gt;0,"○",IF(COUNTIF(EXFOR!J$19:J$24,"*"&amp;W305&amp;"*"&amp;V305)&gt;0,"△","×"))</f>
        <v>×</v>
      </c>
    </row>
    <row r="306" spans="1:31" ht="15">
      <c r="A306" s="1" t="s">
        <v>770</v>
      </c>
      <c r="B306" s="1">
        <v>13</v>
      </c>
      <c r="C306" s="1">
        <v>27</v>
      </c>
      <c r="D306" s="1" t="s">
        <v>821</v>
      </c>
      <c r="E306" s="1" t="s">
        <v>771</v>
      </c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4" t="s">
        <v>592</v>
      </c>
      <c r="S306" s="25" t="s">
        <v>110</v>
      </c>
      <c r="T306" s="3" t="s">
        <v>1267</v>
      </c>
      <c r="U306" s="3" t="s">
        <v>1365</v>
      </c>
      <c r="V306" s="3" t="s">
        <v>1737</v>
      </c>
      <c r="W306" s="3" t="s">
        <v>1141</v>
      </c>
      <c r="X306" s="24" t="s">
        <v>593</v>
      </c>
      <c r="Y306" s="24" t="s">
        <v>594</v>
      </c>
      <c r="Z306" s="3"/>
      <c r="AA306" s="1"/>
      <c r="AC306" s="28" t="str">
        <f t="shared" si="8"/>
        <v> IZV.32(1968)583</v>
      </c>
      <c r="AD306" s="28" t="str">
        <f t="shared" si="9"/>
        <v>S.S.Vasilev,.1968</v>
      </c>
      <c r="AE306" s="45" t="str">
        <f>IF(COUNTIF(EXFOR!G$19:G$24,"*"&amp;AC306&amp;"*")&gt;0,"○",IF(COUNTIF(EXFOR!J$19:J$24,"*"&amp;W306&amp;"*"&amp;V306)&gt;0,"△","×"))</f>
        <v>×</v>
      </c>
    </row>
    <row r="307" spans="1:31" ht="15">
      <c r="A307" s="1" t="s">
        <v>770</v>
      </c>
      <c r="B307" s="1">
        <v>13</v>
      </c>
      <c r="C307" s="1">
        <v>27</v>
      </c>
      <c r="D307" s="1" t="s">
        <v>821</v>
      </c>
      <c r="E307" s="1" t="s">
        <v>771</v>
      </c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4" t="s">
        <v>592</v>
      </c>
      <c r="S307" s="25" t="s">
        <v>116</v>
      </c>
      <c r="T307" s="3" t="s">
        <v>1267</v>
      </c>
      <c r="U307" s="3" t="s">
        <v>595</v>
      </c>
      <c r="V307" s="3" t="s">
        <v>1696</v>
      </c>
      <c r="W307" s="3" t="s">
        <v>1141</v>
      </c>
      <c r="X307" s="24" t="s">
        <v>593</v>
      </c>
      <c r="Y307" s="24" t="s">
        <v>594</v>
      </c>
      <c r="Z307" s="3"/>
      <c r="AA307" s="1"/>
      <c r="AC307" s="28" t="str">
        <f t="shared" si="8"/>
        <v>BAS.32(1969)535</v>
      </c>
      <c r="AD307" s="28" t="str">
        <f t="shared" si="9"/>
        <v>S.S.Vasilev,.1969</v>
      </c>
      <c r="AE307" s="45" t="str">
        <f>IF(COUNTIF(EXFOR!G$19:G$24,"*"&amp;AC307&amp;"*")&gt;0,"○",IF(COUNTIF(EXFOR!J$19:J$24,"*"&amp;W307&amp;"*"&amp;V307)&gt;0,"△","×"))</f>
        <v>×</v>
      </c>
    </row>
    <row r="308" spans="1:31" ht="15">
      <c r="A308" s="1" t="s">
        <v>770</v>
      </c>
      <c r="B308" s="1">
        <v>13</v>
      </c>
      <c r="C308" s="1">
        <v>27</v>
      </c>
      <c r="D308" s="1" t="s">
        <v>821</v>
      </c>
      <c r="E308" s="1" t="s">
        <v>771</v>
      </c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4" t="s">
        <v>596</v>
      </c>
      <c r="S308" s="25" t="s">
        <v>597</v>
      </c>
      <c r="T308" s="3" t="s">
        <v>1031</v>
      </c>
      <c r="U308" s="3" t="s">
        <v>598</v>
      </c>
      <c r="V308" s="3" t="s">
        <v>1737</v>
      </c>
      <c r="W308" s="3" t="s">
        <v>599</v>
      </c>
      <c r="X308" s="24" t="s">
        <v>600</v>
      </c>
      <c r="Y308" s="24" t="s">
        <v>601</v>
      </c>
      <c r="Z308" s="3"/>
      <c r="AA308" s="1"/>
      <c r="AC308" s="28" t="str">
        <f t="shared" si="8"/>
        <v> UFZ.13(1968)1839</v>
      </c>
      <c r="AD308" s="28" t="str">
        <f t="shared" si="9"/>
        <v>A.G.Strashinskii,.1968</v>
      </c>
      <c r="AE308" s="45" t="str">
        <f>IF(COUNTIF(EXFOR!G$19:G$24,"*"&amp;AC308&amp;"*")&gt;0,"○",IF(COUNTIF(EXFOR!J$19:J$24,"*"&amp;W308&amp;"*"&amp;V308)&gt;0,"△","×"))</f>
        <v>×</v>
      </c>
    </row>
    <row r="309" spans="1:31" ht="15">
      <c r="A309" s="1" t="s">
        <v>770</v>
      </c>
      <c r="B309" s="1">
        <v>13</v>
      </c>
      <c r="C309" s="1">
        <v>27</v>
      </c>
      <c r="D309" s="1" t="s">
        <v>821</v>
      </c>
      <c r="E309" s="1" t="s">
        <v>771</v>
      </c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4" t="s">
        <v>596</v>
      </c>
      <c r="S309" s="25" t="s">
        <v>602</v>
      </c>
      <c r="T309" s="3" t="s">
        <v>1031</v>
      </c>
      <c r="U309" s="3" t="s">
        <v>603</v>
      </c>
      <c r="V309" s="3" t="s">
        <v>1696</v>
      </c>
      <c r="W309" s="3" t="s">
        <v>599</v>
      </c>
      <c r="X309" s="24" t="s">
        <v>600</v>
      </c>
      <c r="Y309" s="24" t="s">
        <v>601</v>
      </c>
      <c r="Z309" s="3"/>
      <c r="AA309" s="1"/>
      <c r="AC309" s="28" t="str">
        <f t="shared" si="8"/>
        <v>UPJ.13(1969)1309</v>
      </c>
      <c r="AD309" s="28" t="str">
        <f t="shared" si="9"/>
        <v>A.G.Strashinskii,.1969</v>
      </c>
      <c r="AE309" s="45" t="str">
        <f>IF(COUNTIF(EXFOR!G$19:G$24,"*"&amp;AC309&amp;"*")&gt;0,"○",IF(COUNTIF(EXFOR!J$19:J$24,"*"&amp;W309&amp;"*"&amp;V309)&gt;0,"△","×"))</f>
        <v>×</v>
      </c>
    </row>
    <row r="310" spans="1:31" ht="15">
      <c r="A310" s="1" t="s">
        <v>770</v>
      </c>
      <c r="B310" s="1">
        <v>13</v>
      </c>
      <c r="C310" s="1">
        <v>27</v>
      </c>
      <c r="D310" s="1" t="s">
        <v>821</v>
      </c>
      <c r="E310" s="1" t="s">
        <v>771</v>
      </c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4" t="s">
        <v>604</v>
      </c>
      <c r="S310" s="25" t="s">
        <v>1757</v>
      </c>
      <c r="T310" s="3" t="s">
        <v>605</v>
      </c>
      <c r="U310" s="3" t="s">
        <v>606</v>
      </c>
      <c r="V310" s="3" t="s">
        <v>1737</v>
      </c>
      <c r="W310" s="3" t="s">
        <v>607</v>
      </c>
      <c r="X310" s="24" t="s">
        <v>608</v>
      </c>
      <c r="Y310" s="24" t="s">
        <v>609</v>
      </c>
      <c r="Z310" s="3"/>
      <c r="AA310" s="1"/>
      <c r="AC310" s="28" t="str">
        <f t="shared" si="8"/>
        <v> NP/A.112(1968)561</v>
      </c>
      <c r="AD310" s="28" t="str">
        <f t="shared" si="9"/>
        <v>L.W.Put,.1968</v>
      </c>
      <c r="AE310" s="45" t="str">
        <f>IF(COUNTIF(EXFOR!G$19:G$24,"*"&amp;AC310&amp;"*")&gt;0,"○",IF(COUNTIF(EXFOR!J$19:J$24,"*"&amp;W310&amp;"*"&amp;V310)&gt;0,"△","×"))</f>
        <v>×</v>
      </c>
    </row>
    <row r="311" spans="1:31" ht="15">
      <c r="A311" s="1" t="s">
        <v>770</v>
      </c>
      <c r="B311" s="1">
        <v>13</v>
      </c>
      <c r="C311" s="1">
        <v>27</v>
      </c>
      <c r="D311" s="1" t="s">
        <v>821</v>
      </c>
      <c r="E311" s="1" t="s">
        <v>771</v>
      </c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4" t="s">
        <v>1747</v>
      </c>
      <c r="S311" s="25" t="s">
        <v>1748</v>
      </c>
      <c r="T311" s="3" t="s">
        <v>610</v>
      </c>
      <c r="U311" s="3" t="s">
        <v>1749</v>
      </c>
      <c r="V311" s="3" t="s">
        <v>1737</v>
      </c>
      <c r="W311" s="3" t="s">
        <v>419</v>
      </c>
      <c r="X311" s="24" t="s">
        <v>1750</v>
      </c>
      <c r="Y311" s="24" t="s">
        <v>1751</v>
      </c>
      <c r="Z311" s="3"/>
      <c r="AA311" s="1"/>
      <c r="AC311" s="28" t="str">
        <f t="shared" si="8"/>
        <v> AAF.VI(1968)285</v>
      </c>
      <c r="AD311" s="28" t="str">
        <f t="shared" si="9"/>
        <v>M.Bister,.1968</v>
      </c>
      <c r="AE311" s="45" t="str">
        <f>IF(COUNTIF(EXFOR!G$19:G$24,"*"&amp;AC311&amp;"*")&gt;0,"○",IF(COUNTIF(EXFOR!J$19:J$24,"*"&amp;W311&amp;"*"&amp;V311)&gt;0,"△","×"))</f>
        <v>×</v>
      </c>
    </row>
    <row r="312" spans="1:31" ht="13.5">
      <c r="A312" s="1" t="s">
        <v>770</v>
      </c>
      <c r="B312" s="1">
        <v>13</v>
      </c>
      <c r="C312" s="1">
        <v>27</v>
      </c>
      <c r="D312" s="1" t="s">
        <v>821</v>
      </c>
      <c r="E312" s="1" t="s">
        <v>771</v>
      </c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4" t="s">
        <v>611</v>
      </c>
      <c r="S312" s="25" t="s">
        <v>612</v>
      </c>
      <c r="T312" s="3"/>
      <c r="U312" s="3" t="s">
        <v>613</v>
      </c>
      <c r="V312" s="3" t="s">
        <v>1760</v>
      </c>
      <c r="W312" s="3" t="s">
        <v>614</v>
      </c>
      <c r="X312" s="24" t="s">
        <v>615</v>
      </c>
      <c r="Y312" s="24" t="s">
        <v>616</v>
      </c>
      <c r="Z312" s="3"/>
      <c r="AA312" s="1"/>
      <c r="AC312" s="28" t="str">
        <f t="shared" si="8"/>
        <v> Proc.Intern.Conf.Atomic Masses, 3rd, Winnipeg, Canada, R.C.Barber, Ed., Univ.Manitoba Press, p.495(1967).(1967)495</v>
      </c>
      <c r="AD312" s="28" t="str">
        <f t="shared" si="9"/>
        <v>H.H.Staub.1967</v>
      </c>
      <c r="AE312" s="45" t="str">
        <f>IF(COUNTIF(EXFOR!G$19:G$24,"*"&amp;AC312&amp;"*")&gt;0,"○",IF(COUNTIF(EXFOR!J$19:J$24,"*"&amp;W312&amp;"*"&amp;V312)&gt;0,"△","×"))</f>
        <v>×</v>
      </c>
    </row>
    <row r="313" spans="1:31" ht="13.5">
      <c r="A313" s="1" t="s">
        <v>770</v>
      </c>
      <c r="B313" s="1">
        <v>13</v>
      </c>
      <c r="C313" s="1">
        <v>27</v>
      </c>
      <c r="D313" s="1" t="s">
        <v>821</v>
      </c>
      <c r="E313" s="1" t="s">
        <v>771</v>
      </c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4" t="s">
        <v>617</v>
      </c>
      <c r="S313" s="25" t="s">
        <v>618</v>
      </c>
      <c r="T313" s="3" t="s">
        <v>1731</v>
      </c>
      <c r="U313" s="3" t="s">
        <v>619</v>
      </c>
      <c r="V313" s="3" t="s">
        <v>1760</v>
      </c>
      <c r="W313" s="3" t="s">
        <v>620</v>
      </c>
      <c r="X313" s="24" t="s">
        <v>621</v>
      </c>
      <c r="Y313" s="24" t="s">
        <v>622</v>
      </c>
      <c r="Z313" s="3"/>
      <c r="AA313" s="1"/>
      <c r="AC313" s="28" t="str">
        <f t="shared" si="8"/>
        <v> NCS. 5(1967)1252</v>
      </c>
      <c r="AD313" s="28" t="str">
        <f t="shared" si="9"/>
        <v>E.Acerbi,.1967</v>
      </c>
      <c r="AE313" s="45" t="str">
        <f>IF(COUNTIF(EXFOR!G$19:G$24,"*"&amp;AC313&amp;"*")&gt;0,"○",IF(COUNTIF(EXFOR!J$19:J$24,"*"&amp;W313&amp;"*"&amp;V313)&gt;0,"△","×"))</f>
        <v>×</v>
      </c>
    </row>
    <row r="314" spans="1:31" ht="15">
      <c r="A314" s="1" t="s">
        <v>770</v>
      </c>
      <c r="B314" s="1">
        <v>13</v>
      </c>
      <c r="C314" s="1">
        <v>27</v>
      </c>
      <c r="D314" s="1" t="s">
        <v>821</v>
      </c>
      <c r="E314" s="1" t="s">
        <v>771</v>
      </c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4" t="s">
        <v>623</v>
      </c>
      <c r="S314" s="25" t="s">
        <v>1776</v>
      </c>
      <c r="T314" s="3" t="s">
        <v>1686</v>
      </c>
      <c r="U314" s="3" t="s">
        <v>624</v>
      </c>
      <c r="V314" s="3" t="s">
        <v>1710</v>
      </c>
      <c r="W314" s="3" t="s">
        <v>625</v>
      </c>
      <c r="X314" s="24" t="s">
        <v>626</v>
      </c>
      <c r="Y314" s="24" t="s">
        <v>627</v>
      </c>
      <c r="Z314" s="3"/>
      <c r="AA314" s="1"/>
      <c r="AC314" s="28" t="str">
        <f t="shared" si="8"/>
        <v>NP.65(1965)275</v>
      </c>
      <c r="AD314" s="28" t="str">
        <f t="shared" si="9"/>
        <v>G.P.Lawrence,.1965</v>
      </c>
      <c r="AE314" s="45" t="str">
        <f>IF(COUNTIF(EXFOR!G$19:G$24,"*"&amp;AC314&amp;"*")&gt;0,"○",IF(COUNTIF(EXFOR!J$19:J$24,"*"&amp;W314&amp;"*"&amp;V314)&gt;0,"△","×"))</f>
        <v>×</v>
      </c>
    </row>
    <row r="315" spans="1:31" ht="13.5">
      <c r="A315" s="1" t="s">
        <v>770</v>
      </c>
      <c r="B315" s="1">
        <v>13</v>
      </c>
      <c r="C315" s="1">
        <v>27</v>
      </c>
      <c r="D315" s="1" t="s">
        <v>821</v>
      </c>
      <c r="E315" s="1" t="s">
        <v>771</v>
      </c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4" t="s">
        <v>628</v>
      </c>
      <c r="S315" s="25" t="s">
        <v>1776</v>
      </c>
      <c r="T315" s="3" t="s">
        <v>1107</v>
      </c>
      <c r="U315" s="3" t="s">
        <v>506</v>
      </c>
      <c r="V315" s="3" t="s">
        <v>1710</v>
      </c>
      <c r="W315" s="3" t="s">
        <v>629</v>
      </c>
      <c r="X315" s="24" t="s">
        <v>630</v>
      </c>
      <c r="Y315" s="24" t="s">
        <v>631</v>
      </c>
      <c r="Z315" s="3"/>
      <c r="AA315" s="1"/>
      <c r="AC315" s="28" t="str">
        <f t="shared" si="8"/>
        <v>NP.72(1965)194</v>
      </c>
      <c r="AD315" s="28" t="str">
        <f t="shared" si="9"/>
        <v>C.P.Browne,.1965</v>
      </c>
      <c r="AE315" s="45" t="str">
        <f>IF(COUNTIF(EXFOR!G$19:G$24,"*"&amp;AC315&amp;"*")&gt;0,"○",IF(COUNTIF(EXFOR!J$19:J$24,"*"&amp;W315&amp;"*"&amp;V315)&gt;0,"△","×"))</f>
        <v>×</v>
      </c>
    </row>
    <row r="316" spans="1:31" ht="14.25">
      <c r="A316" s="1" t="s">
        <v>770</v>
      </c>
      <c r="B316" s="1">
        <v>13</v>
      </c>
      <c r="C316" s="1">
        <v>27</v>
      </c>
      <c r="D316" s="1" t="s">
        <v>821</v>
      </c>
      <c r="E316" s="1" t="s">
        <v>771</v>
      </c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4" t="s">
        <v>766</v>
      </c>
      <c r="S316" s="25" t="s">
        <v>1776</v>
      </c>
      <c r="T316" s="3" t="s">
        <v>411</v>
      </c>
      <c r="U316" s="3" t="s">
        <v>632</v>
      </c>
      <c r="V316" s="3" t="s">
        <v>759</v>
      </c>
      <c r="W316" s="3" t="s">
        <v>763</v>
      </c>
      <c r="X316" s="24" t="s">
        <v>768</v>
      </c>
      <c r="Y316" s="24" t="s">
        <v>769</v>
      </c>
      <c r="Z316" s="3"/>
      <c r="AA316" s="1"/>
      <c r="AC316" s="28" t="str">
        <f t="shared" si="8"/>
        <v>NP.54(1964)301</v>
      </c>
      <c r="AD316" s="28" t="str">
        <f t="shared" si="9"/>
        <v>Y.P.Antoufiev,.1964</v>
      </c>
      <c r="AE316" s="45" t="str">
        <f>IF(COUNTIF(EXFOR!G$19:G$24,"*"&amp;AC316&amp;"*")&gt;0,"○",IF(COUNTIF(EXFOR!J$19:J$24,"*"&amp;W316&amp;"*"&amp;V316)&gt;0,"△","×"))</f>
        <v>×</v>
      </c>
    </row>
    <row r="317" spans="1:34" ht="13.5">
      <c r="A317" s="36"/>
      <c r="B317" s="36"/>
      <c r="C317" s="36"/>
      <c r="D317" s="36"/>
      <c r="E317" s="36"/>
      <c r="F317" s="40"/>
      <c r="G317" s="40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9"/>
      <c r="T317" s="36"/>
      <c r="U317" s="38"/>
      <c r="V317" s="36"/>
      <c r="W317" s="36"/>
      <c r="X317" s="36"/>
      <c r="Y317" s="36"/>
      <c r="Z317" s="36"/>
      <c r="AA317" s="36"/>
      <c r="AB317" s="36"/>
      <c r="AC317" s="28" t="str">
        <f t="shared" si="8"/>
        <v>.</v>
      </c>
      <c r="AD317" s="28" t="str">
        <f t="shared" si="9"/>
        <v>.</v>
      </c>
      <c r="AE317" s="45"/>
      <c r="AF317" s="35"/>
      <c r="AG317" s="35"/>
      <c r="AH317" s="35"/>
    </row>
    <row r="318" spans="1:31" ht="13.5">
      <c r="A318" s="28" t="s">
        <v>53</v>
      </c>
      <c r="B318" s="28">
        <v>13</v>
      </c>
      <c r="C318" s="28">
        <v>27</v>
      </c>
      <c r="D318" s="28" t="s">
        <v>771</v>
      </c>
      <c r="E318" s="28" t="s">
        <v>641</v>
      </c>
      <c r="F318" s="31"/>
      <c r="G318" s="31" t="s">
        <v>727</v>
      </c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33" t="s">
        <v>52</v>
      </c>
      <c r="S318" s="32" t="s">
        <v>839</v>
      </c>
      <c r="T318" s="28">
        <v>582</v>
      </c>
      <c r="U318" s="31" t="s">
        <v>1279</v>
      </c>
      <c r="V318" s="28">
        <v>2007</v>
      </c>
      <c r="W318" t="s">
        <v>51</v>
      </c>
      <c r="X318" s="30" t="s">
        <v>50</v>
      </c>
      <c r="Y318" s="29" t="s">
        <v>49</v>
      </c>
      <c r="Z318" s="28"/>
      <c r="AA318" s="28"/>
      <c r="AB318" s="28"/>
      <c r="AC318" s="28" t="str">
        <f t="shared" si="8"/>
        <v>NIM/A.582(2007)27</v>
      </c>
      <c r="AD318" s="28" t="str">
        <f t="shared" si="9"/>
        <v>A.H.Ahmed.2007</v>
      </c>
      <c r="AE318" s="45" t="str">
        <f>IF(COUNTIF(EXFOR!G$26:G$45,"*"&amp;AC318&amp;"*")&gt;0,"○",IF(COUNTIF(EXFOR!J$26:J$45,"*"&amp;W318&amp;"*"&amp;V318)&gt;0,"△","×"))</f>
        <v>×</v>
      </c>
    </row>
    <row r="319" spans="1:31" ht="13.5">
      <c r="A319" s="28" t="str">
        <f aca="true" t="shared" si="10" ref="A319:C346">A$318</f>
        <v>27Al(a,n)30P</v>
      </c>
      <c r="B319" s="28">
        <f t="shared" si="10"/>
        <v>13</v>
      </c>
      <c r="C319" s="28">
        <f t="shared" si="10"/>
        <v>27</v>
      </c>
      <c r="D319" s="28" t="s">
        <v>771</v>
      </c>
      <c r="E319" s="28" t="s">
        <v>641</v>
      </c>
      <c r="F319" s="31" t="s">
        <v>699</v>
      </c>
      <c r="G319" s="31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33" t="s">
        <v>48</v>
      </c>
      <c r="S319" s="32" t="s">
        <v>839</v>
      </c>
      <c r="T319" s="28">
        <v>511</v>
      </c>
      <c r="U319" s="31" t="s">
        <v>47</v>
      </c>
      <c r="V319" s="28">
        <v>2003</v>
      </c>
      <c r="W319" t="s">
        <v>46</v>
      </c>
      <c r="X319" s="30" t="s">
        <v>45</v>
      </c>
      <c r="Y319" s="29" t="s">
        <v>44</v>
      </c>
      <c r="Z319" s="28"/>
      <c r="AA319" s="28"/>
      <c r="AB319" s="28"/>
      <c r="AC319" s="28" t="str">
        <f t="shared" si="8"/>
        <v>NIM/A.511(2003)444</v>
      </c>
      <c r="AD319" s="28" t="str">
        <f t="shared" si="9"/>
        <v>R.J.Gehrke.2003</v>
      </c>
      <c r="AE319" s="45" t="str">
        <f>IF(COUNTIF(EXFOR!G$26:G$45,"*"&amp;AC319&amp;"*")&gt;0,"○",IF(COUNTIF(EXFOR!J$26:J$45,"*"&amp;W319&amp;"*"&amp;V319)&gt;0,"△","×"))</f>
        <v>×</v>
      </c>
    </row>
    <row r="320" spans="1:31" ht="13.5">
      <c r="A320" s="28" t="str">
        <f t="shared" si="10"/>
        <v>27Al(a,n)30P</v>
      </c>
      <c r="B320" s="28">
        <f t="shared" si="10"/>
        <v>13</v>
      </c>
      <c r="C320" s="28">
        <f t="shared" si="10"/>
        <v>27</v>
      </c>
      <c r="D320" s="28" t="s">
        <v>771</v>
      </c>
      <c r="E320" s="28" t="s">
        <v>641</v>
      </c>
      <c r="F320" s="31" t="s">
        <v>43</v>
      </c>
      <c r="G320" s="31" t="s">
        <v>727</v>
      </c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 t="s">
        <v>42</v>
      </c>
      <c r="S320" s="32" t="s">
        <v>839</v>
      </c>
      <c r="T320" s="28">
        <v>364</v>
      </c>
      <c r="U320" s="31" t="s">
        <v>1766</v>
      </c>
      <c r="V320" s="28">
        <v>1995</v>
      </c>
      <c r="W320" t="s">
        <v>41</v>
      </c>
      <c r="X320" s="30" t="s">
        <v>40</v>
      </c>
      <c r="Y320" s="29" t="s">
        <v>39</v>
      </c>
      <c r="Z320" s="28"/>
      <c r="AA320" s="28"/>
      <c r="AB320" s="28"/>
      <c r="AC320" s="28" t="str">
        <f t="shared" si="8"/>
        <v>NIM/A.364(1995)317</v>
      </c>
      <c r="AD320" s="28" t="str">
        <f t="shared" si="9"/>
        <v>R.K.Heaton.1995</v>
      </c>
      <c r="AE320" s="45" t="str">
        <f>IF(COUNTIF(EXFOR!G$26:G$45,"*"&amp;AC320&amp;"*")&gt;0,"○",IF(COUNTIF(EXFOR!J$26:J$45,"*"&amp;W320&amp;"*"&amp;V320)&gt;0,"△","×"))</f>
        <v>×</v>
      </c>
    </row>
    <row r="321" spans="1:31" ht="13.5">
      <c r="A321" s="28" t="str">
        <f t="shared" si="10"/>
        <v>27Al(a,n)30P</v>
      </c>
      <c r="B321" s="28">
        <f t="shared" si="10"/>
        <v>13</v>
      </c>
      <c r="C321" s="28">
        <f t="shared" si="10"/>
        <v>27</v>
      </c>
      <c r="D321" s="28" t="s">
        <v>771</v>
      </c>
      <c r="E321" s="28" t="s">
        <v>641</v>
      </c>
      <c r="F321" s="31" t="s">
        <v>38</v>
      </c>
      <c r="G321" s="31" t="s">
        <v>37</v>
      </c>
      <c r="H321" s="28"/>
      <c r="I321" s="28"/>
      <c r="J321" s="28"/>
      <c r="K321" s="28"/>
      <c r="L321" s="28" t="s">
        <v>684</v>
      </c>
      <c r="M321" s="28"/>
      <c r="N321" s="28"/>
      <c r="O321" s="28"/>
      <c r="P321" s="28"/>
      <c r="Q321" s="28"/>
      <c r="R321" s="33" t="s">
        <v>36</v>
      </c>
      <c r="S321" s="32" t="s">
        <v>35</v>
      </c>
      <c r="T321" s="28">
        <v>60</v>
      </c>
      <c r="U321" s="31" t="s">
        <v>841</v>
      </c>
      <c r="V321" s="28">
        <v>1991</v>
      </c>
      <c r="W321" t="s">
        <v>29</v>
      </c>
      <c r="X321" s="30" t="s">
        <v>28</v>
      </c>
      <c r="Y321" s="29" t="s">
        <v>34</v>
      </c>
      <c r="Z321" s="28"/>
      <c r="AA321" s="28"/>
      <c r="AB321" s="28"/>
      <c r="AC321" s="28" t="str">
        <f t="shared" si="8"/>
        <v>JPJ.60(1991)114</v>
      </c>
      <c r="AD321" s="28" t="str">
        <f t="shared" si="9"/>
        <v>C.W.Wang.1991</v>
      </c>
      <c r="AE321" s="45" t="str">
        <f>IF(COUNTIF(EXFOR!G$26:G$45,"*"&amp;AC321&amp;"*")&gt;0,"○",IF(COUNTIF(EXFOR!J$26:J$45,"*"&amp;W321&amp;"*"&amp;V321)&gt;0,"△","×"))</f>
        <v>×</v>
      </c>
    </row>
    <row r="322" spans="1:31" ht="13.5">
      <c r="A322" s="28" t="str">
        <f t="shared" si="10"/>
        <v>27Al(a,n)30P</v>
      </c>
      <c r="B322" s="28">
        <f t="shared" si="10"/>
        <v>13</v>
      </c>
      <c r="C322" s="28">
        <f t="shared" si="10"/>
        <v>27</v>
      </c>
      <c r="D322" s="28" t="s">
        <v>771</v>
      </c>
      <c r="E322" s="28" t="s">
        <v>641</v>
      </c>
      <c r="F322" s="31" t="s">
        <v>33</v>
      </c>
      <c r="G322" s="31" t="s">
        <v>693</v>
      </c>
      <c r="H322" s="28" t="s">
        <v>639</v>
      </c>
      <c r="I322" s="28"/>
      <c r="J322" s="28"/>
      <c r="K322" s="28"/>
      <c r="L322" s="28"/>
      <c r="M322" s="28"/>
      <c r="N322" s="28"/>
      <c r="O322" s="28"/>
      <c r="P322" s="28"/>
      <c r="Q322" s="28"/>
      <c r="R322" s="33" t="s">
        <v>32</v>
      </c>
      <c r="S322" s="32" t="s">
        <v>866</v>
      </c>
      <c r="T322" s="28" t="s">
        <v>31</v>
      </c>
      <c r="U322" s="31" t="s">
        <v>30</v>
      </c>
      <c r="V322" s="28">
        <v>1990</v>
      </c>
      <c r="W322" t="s">
        <v>29</v>
      </c>
      <c r="X322" s="30" t="s">
        <v>28</v>
      </c>
      <c r="Y322" s="29" t="s">
        <v>27</v>
      </c>
      <c r="Z322" s="28"/>
      <c r="AA322" s="28"/>
      <c r="AB322" s="28"/>
      <c r="AC322" s="28" t="str">
        <f t="shared" si="8"/>
        <v>BAP.35,No8(1990)1720,PA77</v>
      </c>
      <c r="AD322" s="28" t="str">
        <f t="shared" si="9"/>
        <v>C.W.Wang.1990</v>
      </c>
      <c r="AE322" s="45" t="str">
        <f>IF(COUNTIF(EXFOR!G$26:G$45,"*"&amp;AC322&amp;"*")&gt;0,"○",IF(COUNTIF(EXFOR!J$26:J$45,"*"&amp;W322&amp;"*"&amp;V322)&gt;0,"△","×"))</f>
        <v>×</v>
      </c>
    </row>
    <row r="323" spans="1:31" ht="13.5">
      <c r="A323" s="28" t="str">
        <f t="shared" si="10"/>
        <v>27Al(a,n)30P</v>
      </c>
      <c r="B323" s="28">
        <f t="shared" si="10"/>
        <v>13</v>
      </c>
      <c r="C323" s="28">
        <f t="shared" si="10"/>
        <v>27</v>
      </c>
      <c r="D323" s="28" t="s">
        <v>771</v>
      </c>
      <c r="E323" s="28" t="s">
        <v>641</v>
      </c>
      <c r="F323" s="31" t="s">
        <v>26</v>
      </c>
      <c r="G323" s="31" t="s">
        <v>25</v>
      </c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33" t="s">
        <v>24</v>
      </c>
      <c r="S323" s="32" t="s">
        <v>839</v>
      </c>
      <c r="T323" s="28">
        <v>276</v>
      </c>
      <c r="U323" s="31" t="s">
        <v>753</v>
      </c>
      <c r="V323" s="28">
        <v>1989</v>
      </c>
      <c r="W323" t="s">
        <v>23</v>
      </c>
      <c r="X323" s="30" t="s">
        <v>22</v>
      </c>
      <c r="Y323" s="29" t="s">
        <v>21</v>
      </c>
      <c r="Z323" s="28"/>
      <c r="AA323" s="28"/>
      <c r="AB323" s="28"/>
      <c r="AC323" s="28" t="str">
        <f t="shared" si="8"/>
        <v>NIM/A.276(1989)529</v>
      </c>
      <c r="AD323" s="28" t="str">
        <f t="shared" si="9"/>
        <v>R.Heaton.1989</v>
      </c>
      <c r="AE323" s="45" t="str">
        <f>IF(COUNTIF(EXFOR!G$26:G$45,"*"&amp;AC323&amp;"*")&gt;0,"○",IF(COUNTIF(EXFOR!J$26:J$45,"*"&amp;W323&amp;"*"&amp;V323)&gt;0,"△","×"))</f>
        <v>×</v>
      </c>
    </row>
    <row r="324" spans="1:31" ht="13.5">
      <c r="A324" s="28" t="str">
        <f t="shared" si="10"/>
        <v>27Al(a,n)30P</v>
      </c>
      <c r="B324" s="28">
        <f t="shared" si="10"/>
        <v>13</v>
      </c>
      <c r="C324" s="28">
        <f t="shared" si="10"/>
        <v>27</v>
      </c>
      <c r="D324" s="28" t="s">
        <v>771</v>
      </c>
      <c r="E324" s="28" t="s">
        <v>641</v>
      </c>
      <c r="F324" s="31" t="s">
        <v>20</v>
      </c>
      <c r="G324" s="31"/>
      <c r="H324" s="28" t="s">
        <v>639</v>
      </c>
      <c r="I324" s="28"/>
      <c r="J324" s="28"/>
      <c r="K324" s="28"/>
      <c r="L324" s="28"/>
      <c r="M324" s="28"/>
      <c r="N324" s="28"/>
      <c r="O324" s="28"/>
      <c r="P324" s="28"/>
      <c r="Q324" s="28"/>
      <c r="R324" s="33" t="s">
        <v>19</v>
      </c>
      <c r="S324" s="32" t="s">
        <v>839</v>
      </c>
      <c r="T324" s="28">
        <v>264</v>
      </c>
      <c r="U324" s="31" t="s">
        <v>18</v>
      </c>
      <c r="V324" s="28">
        <v>1988</v>
      </c>
      <c r="W324" t="s">
        <v>17</v>
      </c>
      <c r="X324" s="30" t="s">
        <v>16</v>
      </c>
      <c r="Y324" s="29" t="s">
        <v>15</v>
      </c>
      <c r="Z324" s="28"/>
      <c r="AA324" s="28"/>
      <c r="AB324" s="28"/>
      <c r="AC324" s="28" t="str">
        <f aca="true" t="shared" si="11" ref="AC324:AC349">S324&amp;"."&amp;IF(IF(T324="","",T324)&amp;IF(V324="",",","("&amp;V324&amp;")")&amp;IF(U324="","",U324)=",","",IF(T324="","",T324)&amp;IF(V324="",",","("&amp;V324&amp;")")&amp;IF(U324="","",U324))</f>
        <v>NIM/A.264(1988)381</v>
      </c>
      <c r="AD324" s="28" t="str">
        <f aca="true" t="shared" si="12" ref="AD324:AD349">W324&amp;"."&amp;V324</f>
        <v>A.G.da Silva.1988</v>
      </c>
      <c r="AE324" s="45" t="str">
        <f>IF(COUNTIF(EXFOR!G$26:G$45,"*"&amp;AC324&amp;"*")&gt;0,"○",IF(COUNTIF(EXFOR!J$26:J$45,"*"&amp;W324&amp;"*"&amp;V324)&gt;0,"△","×"))</f>
        <v>×</v>
      </c>
    </row>
    <row r="325" spans="1:31" ht="13.5">
      <c r="A325" s="28" t="str">
        <f t="shared" si="10"/>
        <v>27Al(a,n)30P</v>
      </c>
      <c r="B325" s="28">
        <f t="shared" si="10"/>
        <v>13</v>
      </c>
      <c r="C325" s="28">
        <f t="shared" si="10"/>
        <v>27</v>
      </c>
      <c r="D325" s="28" t="s">
        <v>771</v>
      </c>
      <c r="E325" s="28" t="s">
        <v>641</v>
      </c>
      <c r="F325" s="31" t="s">
        <v>14</v>
      </c>
      <c r="G325" s="31"/>
      <c r="H325" s="28"/>
      <c r="I325" s="28"/>
      <c r="J325" s="28"/>
      <c r="K325" s="28"/>
      <c r="L325" s="28" t="s">
        <v>684</v>
      </c>
      <c r="M325" s="28"/>
      <c r="N325" s="28"/>
      <c r="O325" s="28"/>
      <c r="P325" s="28"/>
      <c r="Q325" s="28"/>
      <c r="R325" s="34" t="s">
        <v>13</v>
      </c>
      <c r="S325" s="32" t="s">
        <v>823</v>
      </c>
      <c r="T325" s="28">
        <v>34</v>
      </c>
      <c r="U325" s="31" t="s">
        <v>12</v>
      </c>
      <c r="V325" s="28">
        <v>1986</v>
      </c>
      <c r="W325" t="s">
        <v>11</v>
      </c>
      <c r="X325" s="30" t="s">
        <v>10</v>
      </c>
      <c r="Y325" s="29" t="s">
        <v>9</v>
      </c>
      <c r="Z325" s="28"/>
      <c r="AA325" s="28"/>
      <c r="AB325" s="28"/>
      <c r="AC325" s="28" t="str">
        <f t="shared" si="11"/>
        <v>PR/C.34(1986)1477</v>
      </c>
      <c r="AD325" s="28" t="str">
        <f t="shared" si="12"/>
        <v>R.W.Kavanagh.1986</v>
      </c>
      <c r="AE325" s="45" t="str">
        <f>IF(COUNTIF(EXFOR!G$26:G$45,"*"&amp;AC325&amp;"*")&gt;0,"○",IF(COUNTIF(EXFOR!J$26:J$45,"*"&amp;W325&amp;"*"&amp;V325)&gt;0,"△","×"))</f>
        <v>×</v>
      </c>
    </row>
    <row r="326" spans="1:31" ht="13.5">
      <c r="A326" s="28" t="str">
        <f t="shared" si="10"/>
        <v>27Al(a,n)30P</v>
      </c>
      <c r="B326" s="28">
        <f t="shared" si="10"/>
        <v>13</v>
      </c>
      <c r="C326" s="28">
        <f t="shared" si="10"/>
        <v>27</v>
      </c>
      <c r="D326" s="28" t="s">
        <v>771</v>
      </c>
      <c r="E326" s="28" t="s">
        <v>641</v>
      </c>
      <c r="F326" s="31" t="s">
        <v>8</v>
      </c>
      <c r="G326" s="31" t="s">
        <v>7</v>
      </c>
      <c r="H326" s="28" t="s">
        <v>639</v>
      </c>
      <c r="I326" s="28" t="s">
        <v>6</v>
      </c>
      <c r="J326" s="28"/>
      <c r="K326" s="28"/>
      <c r="L326" s="28"/>
      <c r="M326" s="28"/>
      <c r="N326" s="28"/>
      <c r="O326" s="28"/>
      <c r="P326" s="28"/>
      <c r="Q326" s="28"/>
      <c r="R326" s="33" t="s">
        <v>5</v>
      </c>
      <c r="S326" s="32" t="s">
        <v>4</v>
      </c>
      <c r="T326" s="28">
        <v>33</v>
      </c>
      <c r="U326" s="31" t="s">
        <v>3</v>
      </c>
      <c r="V326" s="28">
        <v>1986</v>
      </c>
      <c r="W326" t="s">
        <v>2</v>
      </c>
      <c r="X326" s="30" t="s">
        <v>1</v>
      </c>
      <c r="Y326" s="29" t="s">
        <v>0</v>
      </c>
      <c r="Z326" s="28"/>
      <c r="AA326" s="28"/>
      <c r="AB326" s="28"/>
      <c r="AC326" s="28" t="str">
        <f t="shared" si="11"/>
        <v>PS.33(1986)107</v>
      </c>
      <c r="AD326" s="28" t="str">
        <f t="shared" si="12"/>
        <v>B.Holmqvist.1986</v>
      </c>
      <c r="AE326" s="45" t="str">
        <f>IF(COUNTIF(EXFOR!G$26:G$45,"*"&amp;AC326&amp;"*")&gt;0,"○",IF(COUNTIF(EXFOR!J$26:J$45,"*"&amp;W326&amp;"*"&amp;V326)&gt;0,"△","×"))</f>
        <v>○</v>
      </c>
    </row>
    <row r="327" spans="1:31" ht="13.5">
      <c r="A327" s="28" t="str">
        <f t="shared" si="10"/>
        <v>27Al(a,n)30P</v>
      </c>
      <c r="B327" s="28">
        <f t="shared" si="10"/>
        <v>13</v>
      </c>
      <c r="C327" s="28">
        <f t="shared" si="10"/>
        <v>27</v>
      </c>
      <c r="D327" s="28" t="s">
        <v>771</v>
      </c>
      <c r="E327" s="28" t="s">
        <v>641</v>
      </c>
      <c r="F327" s="31" t="s">
        <v>745</v>
      </c>
      <c r="G327" s="31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33" t="s">
        <v>1362</v>
      </c>
      <c r="S327" s="32" t="s">
        <v>1363</v>
      </c>
      <c r="T327" s="28">
        <v>36</v>
      </c>
      <c r="U327" s="31" t="s">
        <v>1365</v>
      </c>
      <c r="V327" s="28">
        <v>1983</v>
      </c>
      <c r="W327" t="s">
        <v>1366</v>
      </c>
      <c r="X327" s="30" t="s">
        <v>1366</v>
      </c>
      <c r="Y327" s="29" t="s">
        <v>1367</v>
      </c>
      <c r="Z327" s="28"/>
      <c r="AA327" s="28"/>
      <c r="AB327" s="28"/>
      <c r="AC327" s="28" t="str">
        <f t="shared" si="11"/>
        <v>AUJ.36(1983)583</v>
      </c>
      <c r="AD327" s="28" t="str">
        <f t="shared" si="12"/>
        <v>D.G.Sargood.1983</v>
      </c>
      <c r="AE327" s="45" t="str">
        <f>IF(COUNTIF(EXFOR!G$26:G$45,"*"&amp;AC327&amp;"*")&gt;0,"○",IF(COUNTIF(EXFOR!J$26:J$45,"*"&amp;W327&amp;"*"&amp;V327)&gt;0,"△","×"))</f>
        <v>×</v>
      </c>
    </row>
    <row r="328" spans="1:31" ht="13.5">
      <c r="A328" s="28" t="str">
        <f t="shared" si="10"/>
        <v>27Al(a,n)30P</v>
      </c>
      <c r="B328" s="28">
        <f t="shared" si="10"/>
        <v>13</v>
      </c>
      <c r="C328" s="28">
        <f t="shared" si="10"/>
        <v>27</v>
      </c>
      <c r="D328" s="28" t="s">
        <v>771</v>
      </c>
      <c r="E328" s="28" t="s">
        <v>641</v>
      </c>
      <c r="F328" s="31" t="s">
        <v>646</v>
      </c>
      <c r="G328" s="31" t="s">
        <v>744</v>
      </c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33" t="s">
        <v>743</v>
      </c>
      <c r="S328" s="32" t="s">
        <v>742</v>
      </c>
      <c r="T328" s="28">
        <v>41</v>
      </c>
      <c r="U328" s="31" t="s">
        <v>741</v>
      </c>
      <c r="V328" s="28">
        <v>1979</v>
      </c>
      <c r="W328" t="s">
        <v>740</v>
      </c>
      <c r="X328" s="30" t="s">
        <v>739</v>
      </c>
      <c r="Y328" s="29" t="s">
        <v>738</v>
      </c>
      <c r="Z328" s="28"/>
      <c r="AA328" s="28"/>
      <c r="AB328" s="28"/>
      <c r="AC328" s="28" t="str">
        <f t="shared" si="11"/>
        <v>RRL.41(1979)409</v>
      </c>
      <c r="AD328" s="28" t="str">
        <f t="shared" si="12"/>
        <v>A.Giovagnoli.1979</v>
      </c>
      <c r="AE328" s="45" t="str">
        <f>IF(COUNTIF(EXFOR!G$26:G$45,"*"&amp;AC328&amp;"*")&gt;0,"○",IF(COUNTIF(EXFOR!J$26:J$45,"*"&amp;W328&amp;"*"&amp;V328)&gt;0,"△","×"))</f>
        <v>×</v>
      </c>
    </row>
    <row r="329" spans="1:31" ht="13.5">
      <c r="A329" s="28" t="str">
        <f t="shared" si="10"/>
        <v>27Al(a,n)30P</v>
      </c>
      <c r="B329" s="28">
        <f t="shared" si="10"/>
        <v>13</v>
      </c>
      <c r="C329" s="28">
        <f t="shared" si="10"/>
        <v>27</v>
      </c>
      <c r="D329" s="28" t="s">
        <v>771</v>
      </c>
      <c r="E329" s="28" t="s">
        <v>641</v>
      </c>
      <c r="F329" s="31" t="s">
        <v>737</v>
      </c>
      <c r="G329" s="31" t="s">
        <v>736</v>
      </c>
      <c r="H329" s="28" t="s">
        <v>684</v>
      </c>
      <c r="I329" s="28"/>
      <c r="J329" s="28"/>
      <c r="K329" s="28"/>
      <c r="L329" s="28"/>
      <c r="M329" s="28"/>
      <c r="N329" s="28"/>
      <c r="O329" s="28"/>
      <c r="P329" s="28"/>
      <c r="Q329" s="28"/>
      <c r="R329" s="33" t="s">
        <v>735</v>
      </c>
      <c r="S329" s="32" t="s">
        <v>734</v>
      </c>
      <c r="T329" s="28">
        <v>71</v>
      </c>
      <c r="U329" s="31" t="s">
        <v>522</v>
      </c>
      <c r="V329" s="28">
        <v>1979</v>
      </c>
      <c r="W329" t="s">
        <v>733</v>
      </c>
      <c r="X329" s="30" t="s">
        <v>732</v>
      </c>
      <c r="Y329" s="29" t="s">
        <v>731</v>
      </c>
      <c r="Z329" s="28"/>
      <c r="AA329" s="28"/>
      <c r="AB329" s="28"/>
      <c r="AC329" s="28" t="str">
        <f t="shared" si="11"/>
        <v>NSE.71(1979)18</v>
      </c>
      <c r="AD329" s="28" t="str">
        <f t="shared" si="12"/>
        <v>J.K.Bair.1979</v>
      </c>
      <c r="AE329" s="45" t="str">
        <f>IF(COUNTIF(EXFOR!G$26:G$45,"*"&amp;AC329&amp;"*")&gt;0,"○",IF(COUNTIF(EXFOR!J$26:J$45,"*"&amp;W329&amp;"*"&amp;V329)&gt;0,"△","×"))</f>
        <v>×</v>
      </c>
    </row>
    <row r="330" spans="1:31" ht="13.5">
      <c r="A330" s="28" t="str">
        <f t="shared" si="10"/>
        <v>27Al(a,n)30P</v>
      </c>
      <c r="B330" s="28">
        <f t="shared" si="10"/>
        <v>13</v>
      </c>
      <c r="C330" s="28">
        <f t="shared" si="10"/>
        <v>27</v>
      </c>
      <c r="D330" s="28" t="s">
        <v>771</v>
      </c>
      <c r="E330" s="28" t="s">
        <v>641</v>
      </c>
      <c r="F330" s="31" t="s">
        <v>730</v>
      </c>
      <c r="G330" s="31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33" t="s">
        <v>729</v>
      </c>
      <c r="S330" s="32" t="s">
        <v>728</v>
      </c>
      <c r="T330" s="28"/>
      <c r="U330" s="31"/>
      <c r="V330" s="28"/>
      <c r="W330" s="28"/>
      <c r="X330" s="30"/>
      <c r="Y330" s="29"/>
      <c r="Z330" s="28"/>
      <c r="AA330" s="28"/>
      <c r="AB330" s="28"/>
      <c r="AC330" s="28" t="str">
        <f t="shared" si="11"/>
        <v>REPT COO-535-766,p89,Roughton.</v>
      </c>
      <c r="AD330" s="28" t="str">
        <f t="shared" si="12"/>
        <v>.</v>
      </c>
      <c r="AE330" s="45" t="str">
        <f>IF(COUNTIF(EXFOR!G$26:G$45,"*"&amp;AC330&amp;"*")&gt;0,"○",IF(COUNTIF(EXFOR!J$26:J$45,"*"&amp;W330&amp;"*"&amp;V330)&gt;0,"△","×"))</f>
        <v>△</v>
      </c>
    </row>
    <row r="331" spans="1:31" ht="13.5">
      <c r="A331" s="28" t="str">
        <f t="shared" si="10"/>
        <v>27Al(a,n)30P</v>
      </c>
      <c r="B331" s="28">
        <f t="shared" si="10"/>
        <v>13</v>
      </c>
      <c r="C331" s="28">
        <f t="shared" si="10"/>
        <v>27</v>
      </c>
      <c r="D331" s="28" t="s">
        <v>771</v>
      </c>
      <c r="E331" s="28" t="s">
        <v>641</v>
      </c>
      <c r="F331" s="31" t="s">
        <v>727</v>
      </c>
      <c r="G331" s="31" t="s">
        <v>726</v>
      </c>
      <c r="H331" s="28" t="s">
        <v>639</v>
      </c>
      <c r="I331" s="28"/>
      <c r="J331" s="28"/>
      <c r="K331" s="28"/>
      <c r="L331" s="28"/>
      <c r="M331" s="28"/>
      <c r="N331" s="28"/>
      <c r="O331" s="28"/>
      <c r="P331" s="28"/>
      <c r="Q331" s="28"/>
      <c r="R331" s="33" t="s">
        <v>725</v>
      </c>
      <c r="S331" s="32" t="s">
        <v>823</v>
      </c>
      <c r="T331" s="28">
        <v>18</v>
      </c>
      <c r="U331" s="31" t="s">
        <v>724</v>
      </c>
      <c r="V331" s="28">
        <v>1978</v>
      </c>
      <c r="W331" t="s">
        <v>723</v>
      </c>
      <c r="X331" s="30" t="s">
        <v>722</v>
      </c>
      <c r="Y331" s="29" t="s">
        <v>721</v>
      </c>
      <c r="Z331" s="28"/>
      <c r="AA331" s="28"/>
      <c r="AB331" s="28"/>
      <c r="AC331" s="28" t="str">
        <f t="shared" si="11"/>
        <v>PR/C.18(1978)1100</v>
      </c>
      <c r="AD331" s="28" t="str">
        <f t="shared" si="12"/>
        <v>S.M.Grimes.1978</v>
      </c>
      <c r="AE331" s="45" t="str">
        <f>IF(COUNTIF(EXFOR!G$26:G$45,"*"&amp;AC331&amp;"*")&gt;0,"○",IF(COUNTIF(EXFOR!J$26:J$45,"*"&amp;W331&amp;"*"&amp;V331)&gt;0,"△","×"))</f>
        <v>×</v>
      </c>
    </row>
    <row r="332" spans="1:31" ht="13.5">
      <c r="A332" s="28" t="str">
        <f t="shared" si="10"/>
        <v>27Al(a,n)30P</v>
      </c>
      <c r="B332" s="28">
        <f t="shared" si="10"/>
        <v>13</v>
      </c>
      <c r="C332" s="28">
        <f t="shared" si="10"/>
        <v>27</v>
      </c>
      <c r="D332" s="28" t="s">
        <v>771</v>
      </c>
      <c r="E332" s="28" t="s">
        <v>641</v>
      </c>
      <c r="F332" s="31" t="s">
        <v>720</v>
      </c>
      <c r="G332" s="31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33" t="s">
        <v>719</v>
      </c>
      <c r="S332" s="32" t="s">
        <v>718</v>
      </c>
      <c r="T332" s="28"/>
      <c r="U332" s="31"/>
      <c r="V332" s="28"/>
      <c r="W332" s="28"/>
      <c r="X332" s="30"/>
      <c r="Y332" s="29"/>
      <c r="Z332" s="28"/>
      <c r="AA332" s="28"/>
      <c r="AB332" s="28"/>
      <c r="AC332" s="28" t="str">
        <f t="shared" si="11"/>
        <v>REPT Univ Louis Pasteur,Strasbourg 1977 Ann,P30,Baumann.</v>
      </c>
      <c r="AD332" s="28" t="str">
        <f t="shared" si="12"/>
        <v>.</v>
      </c>
      <c r="AE332" s="45" t="str">
        <f>IF(COUNTIF(EXFOR!G$26:G$45,"*"&amp;AC332&amp;"*")&gt;0,"○",IF(COUNTIF(EXFOR!J$26:J$45,"*"&amp;W332&amp;"*"&amp;V332)&gt;0,"△","×"))</f>
        <v>△</v>
      </c>
    </row>
    <row r="333" spans="1:31" ht="13.5">
      <c r="A333" s="28" t="str">
        <f t="shared" si="10"/>
        <v>27Al(a,n)30P</v>
      </c>
      <c r="B333" s="28">
        <f t="shared" si="10"/>
        <v>13</v>
      </c>
      <c r="C333" s="28">
        <f t="shared" si="10"/>
        <v>27</v>
      </c>
      <c r="D333" s="28" t="s">
        <v>771</v>
      </c>
      <c r="E333" s="28" t="s">
        <v>641</v>
      </c>
      <c r="F333" s="31"/>
      <c r="G333" s="31" t="s">
        <v>671</v>
      </c>
      <c r="H333" s="28" t="s">
        <v>717</v>
      </c>
      <c r="I333" s="28"/>
      <c r="J333" s="28"/>
      <c r="K333" s="28"/>
      <c r="L333" s="28"/>
      <c r="M333" s="28"/>
      <c r="N333" s="28"/>
      <c r="O333" s="28"/>
      <c r="P333" s="28"/>
      <c r="Q333" s="28"/>
      <c r="R333" s="33" t="s">
        <v>716</v>
      </c>
      <c r="S333" s="32" t="s">
        <v>715</v>
      </c>
      <c r="T333" s="28">
        <v>30</v>
      </c>
      <c r="U333" s="31" t="s">
        <v>714</v>
      </c>
      <c r="V333" s="28">
        <v>1977</v>
      </c>
      <c r="W333" t="s">
        <v>713</v>
      </c>
      <c r="X333" s="30" t="s">
        <v>712</v>
      </c>
      <c r="Y333" s="29" t="s">
        <v>711</v>
      </c>
      <c r="Z333" s="28"/>
      <c r="AA333" s="28"/>
      <c r="AB333" s="28"/>
      <c r="AC333" s="28" t="str">
        <f t="shared" si="11"/>
        <v>AKE.30(1977)59</v>
      </c>
      <c r="AD333" s="28" t="str">
        <f t="shared" si="12"/>
        <v>H.Liskien.1977</v>
      </c>
      <c r="AE333" s="45" t="str">
        <f>IF(COUNTIF(EXFOR!G$26:G$45,"*"&amp;AC333&amp;"*")&gt;0,"○",IF(COUNTIF(EXFOR!J$26:J$45,"*"&amp;W333&amp;"*"&amp;V333)&gt;0,"△","×"))</f>
        <v>×</v>
      </c>
    </row>
    <row r="334" spans="1:31" ht="13.5">
      <c r="A334" s="28" t="str">
        <f t="shared" si="10"/>
        <v>27Al(a,n)30P</v>
      </c>
      <c r="B334" s="28">
        <f t="shared" si="10"/>
        <v>13</v>
      </c>
      <c r="C334" s="28">
        <f t="shared" si="10"/>
        <v>27</v>
      </c>
      <c r="D334" s="28" t="s">
        <v>771</v>
      </c>
      <c r="E334" s="28" t="s">
        <v>641</v>
      </c>
      <c r="F334" s="31"/>
      <c r="G334" s="31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33" t="s">
        <v>710</v>
      </c>
      <c r="S334" s="32" t="s">
        <v>709</v>
      </c>
      <c r="T334" s="28"/>
      <c r="U334" s="31"/>
      <c r="V334" s="28"/>
      <c r="W334" s="28"/>
      <c r="X334" s="30"/>
      <c r="Y334" s="29"/>
      <c r="Z334" s="28"/>
      <c r="AA334" s="28"/>
      <c r="AB334" s="28"/>
      <c r="AC334" s="28" t="str">
        <f t="shared" si="11"/>
        <v>JOUR VDPEA No6/1977,908,C6-8,Hubener.</v>
      </c>
      <c r="AD334" s="28" t="str">
        <f t="shared" si="12"/>
        <v>.</v>
      </c>
      <c r="AE334" s="45" t="str">
        <f>IF(COUNTIF(EXFOR!G$26:G$45,"*"&amp;AC334&amp;"*")&gt;0,"○",IF(COUNTIF(EXFOR!J$26:J$45,"*"&amp;W334&amp;"*"&amp;V334)&gt;0,"△","×"))</f>
        <v>△</v>
      </c>
    </row>
    <row r="335" spans="1:31" ht="13.5">
      <c r="A335" s="28" t="str">
        <f t="shared" si="10"/>
        <v>27Al(a,n)30P</v>
      </c>
      <c r="B335" s="28">
        <f t="shared" si="10"/>
        <v>13</v>
      </c>
      <c r="C335" s="28">
        <f t="shared" si="10"/>
        <v>27</v>
      </c>
      <c r="D335" s="28" t="s">
        <v>771</v>
      </c>
      <c r="E335" s="28" t="s">
        <v>641</v>
      </c>
      <c r="F335" s="31" t="s">
        <v>708</v>
      </c>
      <c r="G335" s="31"/>
      <c r="H335" s="28" t="s">
        <v>639</v>
      </c>
      <c r="I335" s="28"/>
      <c r="J335" s="28"/>
      <c r="K335" s="28"/>
      <c r="L335" s="28"/>
      <c r="M335" s="28"/>
      <c r="N335" s="28"/>
      <c r="O335" s="28"/>
      <c r="P335" s="28"/>
      <c r="Q335" s="28"/>
      <c r="R335" s="33" t="s">
        <v>707</v>
      </c>
      <c r="S335" s="32" t="s">
        <v>706</v>
      </c>
      <c r="T335" s="28"/>
      <c r="U335" s="31"/>
      <c r="V335" s="28"/>
      <c r="W335" s="28"/>
      <c r="X335" s="30"/>
      <c r="Y335" s="29"/>
      <c r="Z335" s="28"/>
      <c r="AA335" s="28"/>
      <c r="AB335" s="28"/>
      <c r="AC335" s="28" t="str">
        <f t="shared" si="11"/>
        <v>JOUR BAPSA 20 573 BE12.</v>
      </c>
      <c r="AD335" s="28" t="str">
        <f t="shared" si="12"/>
        <v>.</v>
      </c>
      <c r="AE335" s="45" t="str">
        <f>IF(COUNTIF(EXFOR!G$26:G$45,"*"&amp;AC335&amp;"*")&gt;0,"○",IF(COUNTIF(EXFOR!J$26:J$45,"*"&amp;W335&amp;"*"&amp;V335)&gt;0,"△","×"))</f>
        <v>△</v>
      </c>
    </row>
    <row r="336" spans="1:31" ht="13.5">
      <c r="A336" s="28" t="str">
        <f t="shared" si="10"/>
        <v>27Al(a,n)30P</v>
      </c>
      <c r="B336" s="28">
        <f t="shared" si="10"/>
        <v>13</v>
      </c>
      <c r="C336" s="28">
        <f t="shared" si="10"/>
        <v>27</v>
      </c>
      <c r="D336" s="28" t="s">
        <v>771</v>
      </c>
      <c r="E336" s="28" t="s">
        <v>641</v>
      </c>
      <c r="F336" s="31" t="s">
        <v>705</v>
      </c>
      <c r="G336" s="31" t="s">
        <v>704</v>
      </c>
      <c r="H336" s="28" t="s">
        <v>684</v>
      </c>
      <c r="I336" s="28"/>
      <c r="J336" s="28"/>
      <c r="K336" s="28"/>
      <c r="L336" s="28"/>
      <c r="M336" s="28"/>
      <c r="N336" s="28"/>
      <c r="O336" s="28"/>
      <c r="P336" s="28"/>
      <c r="Q336" s="28"/>
      <c r="R336" s="33" t="s">
        <v>703</v>
      </c>
      <c r="S336" s="32" t="s">
        <v>959</v>
      </c>
      <c r="T336" s="28">
        <v>188</v>
      </c>
      <c r="U336" s="31" t="s">
        <v>354</v>
      </c>
      <c r="V336" s="28">
        <v>1974</v>
      </c>
      <c r="W336" t="s">
        <v>702</v>
      </c>
      <c r="X336" s="30" t="s">
        <v>701</v>
      </c>
      <c r="Y336" s="29" t="s">
        <v>700</v>
      </c>
      <c r="Z336" s="28"/>
      <c r="AA336" s="28"/>
      <c r="AB336" s="28"/>
      <c r="AC336" s="28" t="str">
        <f t="shared" si="11"/>
        <v>AJ.188(1974)131</v>
      </c>
      <c r="AD336" s="28" t="str">
        <f t="shared" si="12"/>
        <v>A.J.Howard.1974</v>
      </c>
      <c r="AE336" s="45" t="str">
        <f>IF(COUNTIF(EXFOR!G$26:G$45,"*"&amp;AC336&amp;"*")&gt;0,"○",IF(COUNTIF(EXFOR!J$26:J$45,"*"&amp;W336&amp;"*"&amp;V336)&gt;0,"△","×"))</f>
        <v>○</v>
      </c>
    </row>
    <row r="337" spans="1:31" ht="13.5">
      <c r="A337" s="28" t="str">
        <f t="shared" si="10"/>
        <v>27Al(a,n)30P</v>
      </c>
      <c r="B337" s="28">
        <f t="shared" si="10"/>
        <v>13</v>
      </c>
      <c r="C337" s="28">
        <f t="shared" si="10"/>
        <v>27</v>
      </c>
      <c r="D337" s="28" t="s">
        <v>771</v>
      </c>
      <c r="E337" s="28" t="s">
        <v>641</v>
      </c>
      <c r="F337" s="31" t="s">
        <v>699</v>
      </c>
      <c r="G337" s="31" t="s">
        <v>698</v>
      </c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33" t="s">
        <v>697</v>
      </c>
      <c r="S337" s="32" t="s">
        <v>832</v>
      </c>
      <c r="T337" s="28">
        <v>201</v>
      </c>
      <c r="U337" s="31" t="s">
        <v>696</v>
      </c>
      <c r="V337" s="28">
        <v>1973</v>
      </c>
      <c r="W337" t="s">
        <v>1608</v>
      </c>
      <c r="X337" s="30" t="s">
        <v>695</v>
      </c>
      <c r="Y337" s="29" t="s">
        <v>694</v>
      </c>
      <c r="Z337" s="28"/>
      <c r="AA337" s="28"/>
      <c r="AB337" s="28"/>
      <c r="AC337" s="28" t="str">
        <f t="shared" si="11"/>
        <v>NP/A.201(1973)513</v>
      </c>
      <c r="AD337" s="28" t="str">
        <f t="shared" si="12"/>
        <v>N.Anyas-Weiss.1973</v>
      </c>
      <c r="AE337" s="45" t="str">
        <f>IF(COUNTIF(EXFOR!G$26:G$45,"*"&amp;AC337&amp;"*")&gt;0,"○",IF(COUNTIF(EXFOR!J$26:J$45,"*"&amp;W337&amp;"*"&amp;V337)&gt;0,"△","×"))</f>
        <v>×</v>
      </c>
    </row>
    <row r="338" spans="1:31" ht="13.5">
      <c r="A338" s="28" t="str">
        <f t="shared" si="10"/>
        <v>27Al(a,n)30P</v>
      </c>
      <c r="B338" s="28">
        <f t="shared" si="10"/>
        <v>13</v>
      </c>
      <c r="C338" s="28">
        <f t="shared" si="10"/>
        <v>27</v>
      </c>
      <c r="D338" s="28" t="s">
        <v>771</v>
      </c>
      <c r="E338" s="28" t="s">
        <v>641</v>
      </c>
      <c r="F338" s="31" t="s">
        <v>693</v>
      </c>
      <c r="G338" s="31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33" t="s">
        <v>692</v>
      </c>
      <c r="S338" s="32" t="s">
        <v>823</v>
      </c>
      <c r="T338" s="28">
        <v>6</v>
      </c>
      <c r="U338" s="31" t="s">
        <v>691</v>
      </c>
      <c r="V338" s="28">
        <v>1972</v>
      </c>
      <c r="W338" t="s">
        <v>690</v>
      </c>
      <c r="X338" s="30" t="s">
        <v>690</v>
      </c>
      <c r="Y338" s="29" t="s">
        <v>689</v>
      </c>
      <c r="Z338" s="28"/>
      <c r="AA338" s="28"/>
      <c r="AB338" s="28"/>
      <c r="AC338" s="28" t="str">
        <f t="shared" si="11"/>
        <v>PR/C.6(1972)204</v>
      </c>
      <c r="AD338" s="28" t="str">
        <f t="shared" si="12"/>
        <v>F.D.Snyder.1972</v>
      </c>
      <c r="AE338" s="45" t="str">
        <f>IF(COUNTIF(EXFOR!G$26:G$45,"*"&amp;AC338&amp;"*")&gt;0,"○",IF(COUNTIF(EXFOR!J$26:J$45,"*"&amp;W338&amp;"*"&amp;V338)&gt;0,"△","×"))</f>
        <v>×</v>
      </c>
    </row>
    <row r="339" spans="1:31" ht="13.5">
      <c r="A339" s="28" t="str">
        <f t="shared" si="10"/>
        <v>27Al(a,n)30P</v>
      </c>
      <c r="B339" s="28">
        <f t="shared" si="10"/>
        <v>13</v>
      </c>
      <c r="C339" s="28">
        <f t="shared" si="10"/>
        <v>27</v>
      </c>
      <c r="D339" s="28" t="s">
        <v>771</v>
      </c>
      <c r="E339" s="28" t="s">
        <v>641</v>
      </c>
      <c r="F339" s="31"/>
      <c r="G339" s="31"/>
      <c r="H339" s="28" t="s">
        <v>684</v>
      </c>
      <c r="I339" s="28"/>
      <c r="J339" s="28"/>
      <c r="K339" s="28"/>
      <c r="L339" s="28"/>
      <c r="M339" s="28"/>
      <c r="N339" s="28"/>
      <c r="O339" s="28"/>
      <c r="P339" s="28"/>
      <c r="Q339" s="28"/>
      <c r="R339" s="33" t="s">
        <v>688</v>
      </c>
      <c r="S339" s="32" t="s">
        <v>687</v>
      </c>
      <c r="T339" s="28"/>
      <c r="U339" s="31"/>
      <c r="V339" s="28"/>
      <c r="W339" s="28"/>
      <c r="X339" s="30"/>
      <c r="Y339" s="29"/>
      <c r="Z339" s="28"/>
      <c r="AA339" s="28"/>
      <c r="AB339" s="28"/>
      <c r="AC339" s="28" t="str">
        <f t="shared" si="11"/>
        <v>JOUR BAPSA 17 892,A Howard,10/25/72.</v>
      </c>
      <c r="AD339" s="28" t="str">
        <f t="shared" si="12"/>
        <v>.</v>
      </c>
      <c r="AE339" s="45" t="str">
        <f>IF(COUNTIF(EXFOR!G$26:G$45,"*"&amp;AC339&amp;"*")&gt;0,"○",IF(COUNTIF(EXFOR!J$26:J$45,"*"&amp;W339&amp;"*"&amp;V339)&gt;0,"△","×"))</f>
        <v>△</v>
      </c>
    </row>
    <row r="340" spans="1:31" ht="13.5">
      <c r="A340" s="28" t="str">
        <f t="shared" si="10"/>
        <v>27Al(a,n)30P</v>
      </c>
      <c r="B340" s="28">
        <f t="shared" si="10"/>
        <v>13</v>
      </c>
      <c r="C340" s="28">
        <f t="shared" si="10"/>
        <v>27</v>
      </c>
      <c r="D340" s="28" t="s">
        <v>771</v>
      </c>
      <c r="E340" s="28" t="s">
        <v>641</v>
      </c>
      <c r="F340" s="31" t="s">
        <v>686</v>
      </c>
      <c r="G340" s="31" t="s">
        <v>685</v>
      </c>
      <c r="H340" s="28"/>
      <c r="I340" s="28"/>
      <c r="J340" s="28"/>
      <c r="K340" s="28"/>
      <c r="L340" s="28" t="s">
        <v>684</v>
      </c>
      <c r="M340" s="28"/>
      <c r="N340" s="28"/>
      <c r="O340" s="28"/>
      <c r="P340" s="28"/>
      <c r="Q340" s="28"/>
      <c r="R340" s="33" t="s">
        <v>683</v>
      </c>
      <c r="S340" s="32" t="s">
        <v>832</v>
      </c>
      <c r="T340" s="28">
        <v>167</v>
      </c>
      <c r="U340" s="31" t="s">
        <v>682</v>
      </c>
      <c r="V340" s="28">
        <v>1971</v>
      </c>
      <c r="W340" t="s">
        <v>681</v>
      </c>
      <c r="X340" s="30" t="s">
        <v>680</v>
      </c>
      <c r="Y340" s="29" t="s">
        <v>679</v>
      </c>
      <c r="Z340" s="28"/>
      <c r="AA340" s="28"/>
      <c r="AB340" s="28"/>
      <c r="AC340" s="28" t="str">
        <f t="shared" si="11"/>
        <v>NP/A.167(1971)602</v>
      </c>
      <c r="AD340" s="28" t="str">
        <f t="shared" si="12"/>
        <v>J.F.Sharpey-Schafer.1971</v>
      </c>
      <c r="AE340" s="45" t="str">
        <f>IF(COUNTIF(EXFOR!G$26:G$45,"*"&amp;AC340&amp;"*")&gt;0,"○",IF(COUNTIF(EXFOR!J$26:J$45,"*"&amp;W340&amp;"*"&amp;V340)&gt;0,"△","×"))</f>
        <v>×</v>
      </c>
    </row>
    <row r="341" spans="1:31" ht="13.5">
      <c r="A341" s="28" t="str">
        <f t="shared" si="10"/>
        <v>27Al(a,n)30P</v>
      </c>
      <c r="B341" s="28">
        <f t="shared" si="10"/>
        <v>13</v>
      </c>
      <c r="C341" s="28">
        <f t="shared" si="10"/>
        <v>27</v>
      </c>
      <c r="D341" s="28" t="s">
        <v>771</v>
      </c>
      <c r="E341" s="28" t="s">
        <v>641</v>
      </c>
      <c r="F341" s="31" t="s">
        <v>677</v>
      </c>
      <c r="G341" s="31"/>
      <c r="H341" s="28" t="s">
        <v>639</v>
      </c>
      <c r="I341" s="28"/>
      <c r="J341" s="28"/>
      <c r="K341" s="28"/>
      <c r="L341" s="28"/>
      <c r="M341" s="28"/>
      <c r="N341" s="28"/>
      <c r="O341" s="28"/>
      <c r="P341" s="28"/>
      <c r="Q341" s="28"/>
      <c r="R341" s="33" t="s">
        <v>676</v>
      </c>
      <c r="S341" s="32" t="s">
        <v>1198</v>
      </c>
      <c r="T341" s="28">
        <v>14</v>
      </c>
      <c r="U341" s="31" t="s">
        <v>678</v>
      </c>
      <c r="V341" s="28">
        <v>1971</v>
      </c>
      <c r="W341" t="s">
        <v>674</v>
      </c>
      <c r="X341" s="30" t="s">
        <v>673</v>
      </c>
      <c r="Y341" s="29" t="s">
        <v>672</v>
      </c>
      <c r="Z341" s="28"/>
      <c r="AA341" s="28"/>
      <c r="AB341" s="28"/>
      <c r="AC341" s="28" t="str">
        <f t="shared" si="11"/>
        <v>YF.14(1971)287</v>
      </c>
      <c r="AD341" s="28" t="str">
        <f t="shared" si="12"/>
        <v>V.V.Okorokov.1971</v>
      </c>
      <c r="AE341" s="45" t="str">
        <f>IF(COUNTIF(EXFOR!G$26:G$45,"*"&amp;AC341&amp;"*")&gt;0,"○",IF(COUNTIF(EXFOR!J$26:J$45,"*"&amp;W341&amp;"*"&amp;V341)&gt;0,"△","×"))</f>
        <v>×</v>
      </c>
    </row>
    <row r="342" spans="1:31" ht="13.5">
      <c r="A342" s="28" t="str">
        <f t="shared" si="10"/>
        <v>27Al(a,n)30P</v>
      </c>
      <c r="B342" s="28">
        <f t="shared" si="10"/>
        <v>13</v>
      </c>
      <c r="C342" s="28">
        <f t="shared" si="10"/>
        <v>27</v>
      </c>
      <c r="D342" s="28" t="s">
        <v>771</v>
      </c>
      <c r="E342" s="28" t="s">
        <v>641</v>
      </c>
      <c r="F342" s="31" t="s">
        <v>677</v>
      </c>
      <c r="G342" s="31"/>
      <c r="H342" s="28" t="s">
        <v>639</v>
      </c>
      <c r="I342" s="28"/>
      <c r="J342" s="28"/>
      <c r="K342" s="28"/>
      <c r="L342" s="28"/>
      <c r="M342" s="28"/>
      <c r="N342" s="28"/>
      <c r="O342" s="28"/>
      <c r="P342" s="28"/>
      <c r="Q342" s="28"/>
      <c r="R342" s="33" t="s">
        <v>676</v>
      </c>
      <c r="S342" s="32" t="s">
        <v>1117</v>
      </c>
      <c r="T342" s="28">
        <v>14</v>
      </c>
      <c r="U342" s="31" t="s">
        <v>675</v>
      </c>
      <c r="V342" s="28">
        <v>1972</v>
      </c>
      <c r="W342" t="s">
        <v>674</v>
      </c>
      <c r="X342" s="30" t="s">
        <v>673</v>
      </c>
      <c r="Y342" s="29" t="s">
        <v>672</v>
      </c>
      <c r="Z342" s="28"/>
      <c r="AA342" s="28"/>
      <c r="AB342" s="28"/>
      <c r="AC342" s="28" t="str">
        <f t="shared" si="11"/>
        <v>SNP.14(1972)162</v>
      </c>
      <c r="AD342" s="28" t="str">
        <f t="shared" si="12"/>
        <v>V.V.Okorokov.1972</v>
      </c>
      <c r="AE342" s="45" t="str">
        <f>IF(COUNTIF(EXFOR!G$26:G$45,"*"&amp;AC342&amp;"*")&gt;0,"○",IF(COUNTIF(EXFOR!J$26:J$45,"*"&amp;W342&amp;"*"&amp;V342)&gt;0,"△","×"))</f>
        <v>×</v>
      </c>
    </row>
    <row r="343" spans="1:31" ht="13.5">
      <c r="A343" s="28" t="str">
        <f t="shared" si="10"/>
        <v>27Al(a,n)30P</v>
      </c>
      <c r="B343" s="28">
        <f t="shared" si="10"/>
        <v>13</v>
      </c>
      <c r="C343" s="28">
        <f t="shared" si="10"/>
        <v>27</v>
      </c>
      <c r="D343" s="28" t="s">
        <v>771</v>
      </c>
      <c r="E343" s="28" t="s">
        <v>641</v>
      </c>
      <c r="F343" s="31" t="s">
        <v>671</v>
      </c>
      <c r="G343" s="31" t="s">
        <v>670</v>
      </c>
      <c r="H343" s="28" t="s">
        <v>639</v>
      </c>
      <c r="I343" s="28"/>
      <c r="J343" s="28"/>
      <c r="K343" s="28"/>
      <c r="L343" s="28"/>
      <c r="M343" s="28"/>
      <c r="N343" s="28"/>
      <c r="O343" s="28"/>
      <c r="P343" s="28"/>
      <c r="Q343" s="28"/>
      <c r="R343" s="33" t="s">
        <v>669</v>
      </c>
      <c r="S343" s="32" t="s">
        <v>823</v>
      </c>
      <c r="T343" s="28">
        <v>3</v>
      </c>
      <c r="U343" s="31" t="s">
        <v>62</v>
      </c>
      <c r="V343" s="28">
        <v>1971</v>
      </c>
      <c r="W343" t="s">
        <v>668</v>
      </c>
      <c r="X343" s="30" t="s">
        <v>667</v>
      </c>
      <c r="Y343" s="29" t="s">
        <v>666</v>
      </c>
      <c r="Z343" s="28"/>
      <c r="AA343" s="28"/>
      <c r="AB343" s="28"/>
      <c r="AC343" s="28" t="str">
        <f t="shared" si="11"/>
        <v>PR/C.3(1971)191</v>
      </c>
      <c r="AD343" s="28" t="str">
        <f t="shared" si="12"/>
        <v>S.H.Henson.1971</v>
      </c>
      <c r="AE343" s="45" t="str">
        <f>IF(COUNTIF(EXFOR!G$26:G$45,"*"&amp;AC343&amp;"*")&gt;0,"○",IF(COUNTIF(EXFOR!J$26:J$45,"*"&amp;W343&amp;"*"&amp;V343)&gt;0,"△","×"))</f>
        <v>×</v>
      </c>
    </row>
    <row r="344" spans="1:31" ht="13.5">
      <c r="A344" s="28" t="str">
        <f t="shared" si="10"/>
        <v>27Al(a,n)30P</v>
      </c>
      <c r="B344" s="28">
        <f t="shared" si="10"/>
        <v>13</v>
      </c>
      <c r="C344" s="28">
        <f t="shared" si="10"/>
        <v>27</v>
      </c>
      <c r="D344" s="28" t="s">
        <v>771</v>
      </c>
      <c r="E344" s="28" t="s">
        <v>641</v>
      </c>
      <c r="F344" s="31" t="s">
        <v>665</v>
      </c>
      <c r="G344" s="31"/>
      <c r="H344" s="28" t="s">
        <v>639</v>
      </c>
      <c r="I344" s="28"/>
      <c r="J344" s="28"/>
      <c r="K344" s="28"/>
      <c r="L344" s="28"/>
      <c r="M344" s="28"/>
      <c r="N344" s="28"/>
      <c r="O344" s="28"/>
      <c r="P344" s="28"/>
      <c r="Q344" s="28"/>
      <c r="R344" s="33" t="s">
        <v>664</v>
      </c>
      <c r="S344" s="32" t="s">
        <v>832</v>
      </c>
      <c r="T344" s="28">
        <v>140</v>
      </c>
      <c r="U344" s="31" t="s">
        <v>1091</v>
      </c>
      <c r="V344" s="28">
        <v>1970</v>
      </c>
      <c r="W344" t="s">
        <v>635</v>
      </c>
      <c r="X344" s="30" t="s">
        <v>663</v>
      </c>
      <c r="Y344" s="29" t="s">
        <v>662</v>
      </c>
      <c r="Z344" s="28"/>
      <c r="AA344" s="28"/>
      <c r="AB344" s="28"/>
      <c r="AC344" s="28" t="str">
        <f t="shared" si="11"/>
        <v>NP/A.140(1970)23</v>
      </c>
      <c r="AD344" s="28" t="str">
        <f t="shared" si="12"/>
        <v>M.T.Magda.1970</v>
      </c>
      <c r="AE344" s="45" t="str">
        <f>IF(COUNTIF(EXFOR!G$26:G$45,"*"&amp;AC344&amp;"*")&gt;0,"○",IF(COUNTIF(EXFOR!J$26:J$45,"*"&amp;W344&amp;"*"&amp;V344)&gt;0,"△","×"))</f>
        <v>×</v>
      </c>
    </row>
    <row r="345" spans="1:31" ht="13.5">
      <c r="A345" s="28" t="str">
        <f t="shared" si="10"/>
        <v>27Al(a,n)30P</v>
      </c>
      <c r="B345" s="28">
        <f t="shared" si="10"/>
        <v>13</v>
      </c>
      <c r="C345" s="28">
        <f t="shared" si="10"/>
        <v>27</v>
      </c>
      <c r="D345" s="28" t="s">
        <v>771</v>
      </c>
      <c r="E345" s="28" t="s">
        <v>641</v>
      </c>
      <c r="F345" s="31" t="s">
        <v>661</v>
      </c>
      <c r="G345" s="31" t="s">
        <v>660</v>
      </c>
      <c r="H345" s="28" t="s">
        <v>639</v>
      </c>
      <c r="I345" s="28"/>
      <c r="J345" s="28"/>
      <c r="K345" s="28"/>
      <c r="L345" s="28"/>
      <c r="M345" s="28"/>
      <c r="N345" s="28"/>
      <c r="O345" s="28"/>
      <c r="P345" s="28"/>
      <c r="Q345" s="28"/>
      <c r="R345" s="33" t="s">
        <v>659</v>
      </c>
      <c r="S345" s="32" t="s">
        <v>637</v>
      </c>
      <c r="T345" s="28">
        <v>14</v>
      </c>
      <c r="U345" s="31" t="s">
        <v>410</v>
      </c>
      <c r="V345" s="28">
        <v>1969</v>
      </c>
      <c r="W345" t="s">
        <v>635</v>
      </c>
      <c r="X345" s="30" t="s">
        <v>658</v>
      </c>
      <c r="Y345" s="29" t="s">
        <v>657</v>
      </c>
      <c r="Z345" s="28"/>
      <c r="AA345" s="28"/>
      <c r="AB345" s="28"/>
      <c r="AC345" s="28" t="str">
        <f t="shared" si="11"/>
        <v>RRP.14(1969)3</v>
      </c>
      <c r="AD345" s="28" t="str">
        <f t="shared" si="12"/>
        <v>M.T.Magda.1969</v>
      </c>
      <c r="AE345" s="45" t="str">
        <f>IF(COUNTIF(EXFOR!G$26:G$45,"*"&amp;AC345&amp;"*")&gt;0,"○",IF(COUNTIF(EXFOR!J$26:J$45,"*"&amp;W345&amp;"*"&amp;V345)&gt;0,"△","×"))</f>
        <v>×</v>
      </c>
    </row>
    <row r="346" spans="1:31" ht="13.5">
      <c r="A346" s="28" t="str">
        <f t="shared" si="10"/>
        <v>27Al(a,n)30P</v>
      </c>
      <c r="B346" s="28">
        <f t="shared" si="10"/>
        <v>13</v>
      </c>
      <c r="C346" s="28">
        <f t="shared" si="10"/>
        <v>27</v>
      </c>
      <c r="D346" s="28" t="s">
        <v>771</v>
      </c>
      <c r="E346" s="28" t="s">
        <v>641</v>
      </c>
      <c r="F346" s="31" t="s">
        <v>653</v>
      </c>
      <c r="G346" s="31" t="s">
        <v>652</v>
      </c>
      <c r="H346" s="28" t="s">
        <v>639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33" t="s">
        <v>651</v>
      </c>
      <c r="S346" s="32" t="s">
        <v>656</v>
      </c>
      <c r="T346" s="28">
        <v>7</v>
      </c>
      <c r="U346" s="31" t="s">
        <v>655</v>
      </c>
      <c r="V346" s="28">
        <v>1968</v>
      </c>
      <c r="W346" t="s">
        <v>649</v>
      </c>
      <c r="X346" s="30" t="s">
        <v>648</v>
      </c>
      <c r="Y346" s="29" t="s">
        <v>654</v>
      </c>
      <c r="Z346" s="28"/>
      <c r="AA346" s="28"/>
      <c r="AB346" s="28"/>
      <c r="AC346" s="28" t="str">
        <f t="shared" si="11"/>
        <v> SNP.7(1968)251</v>
      </c>
      <c r="AD346" s="28" t="str">
        <f t="shared" si="12"/>
        <v>A.V.Spasskii.1968</v>
      </c>
      <c r="AE346" s="45" t="str">
        <f>IF(COUNTIF(EXFOR!G$26:G$45,"*"&amp;AC346&amp;"*")&gt;0,"○",IF(COUNTIF(EXFOR!J$26:J$45,"*"&amp;W346&amp;"*"&amp;V346)&gt;0,"△","×"))</f>
        <v>×</v>
      </c>
    </row>
    <row r="347" spans="1:31" ht="13.5">
      <c r="A347" s="28" t="str">
        <f>A$318</f>
        <v>27Al(a,n)30P</v>
      </c>
      <c r="B347" s="28">
        <v>13</v>
      </c>
      <c r="C347" s="28">
        <v>27</v>
      </c>
      <c r="D347" s="28" t="s">
        <v>771</v>
      </c>
      <c r="E347" s="28" t="s">
        <v>641</v>
      </c>
      <c r="F347" s="31" t="s">
        <v>653</v>
      </c>
      <c r="G347" s="31" t="s">
        <v>652</v>
      </c>
      <c r="H347" s="28" t="s">
        <v>639</v>
      </c>
      <c r="I347" s="28"/>
      <c r="J347" s="28"/>
      <c r="K347" s="28"/>
      <c r="L347" s="28"/>
      <c r="M347" s="28"/>
      <c r="N347" s="28"/>
      <c r="O347" s="28"/>
      <c r="P347" s="28"/>
      <c r="Q347" s="28"/>
      <c r="R347" s="33" t="s">
        <v>651</v>
      </c>
      <c r="S347" t="s">
        <v>1117</v>
      </c>
      <c r="T347" s="28">
        <v>7</v>
      </c>
      <c r="U347" s="31" t="s">
        <v>650</v>
      </c>
      <c r="V347" s="28">
        <v>1968</v>
      </c>
      <c r="W347" t="s">
        <v>649</v>
      </c>
      <c r="X347" s="30" t="s">
        <v>648</v>
      </c>
      <c r="Y347" s="29" t="s">
        <v>647</v>
      </c>
      <c r="Z347" s="28"/>
      <c r="AA347" s="28"/>
      <c r="AB347" s="28"/>
      <c r="AC347" s="28" t="str">
        <f t="shared" si="11"/>
        <v>SNP.7(1968)175</v>
      </c>
      <c r="AD347" s="28" t="str">
        <f t="shared" si="12"/>
        <v>A.V.Spasskii.1968</v>
      </c>
      <c r="AE347" s="45" t="str">
        <f>IF(COUNTIF(EXFOR!G$26:G$45,"*"&amp;AC347&amp;"*")&gt;0,"○",IF(COUNTIF(EXFOR!J$26:J$45,"*"&amp;W347&amp;"*"&amp;V347)&gt;0,"△","×"))</f>
        <v>×</v>
      </c>
    </row>
    <row r="348" spans="1:31" ht="13.5">
      <c r="A348" s="28" t="str">
        <f>A$318</f>
        <v>27Al(a,n)30P</v>
      </c>
      <c r="B348" s="28">
        <f>B$318</f>
        <v>13</v>
      </c>
      <c r="C348" s="28">
        <f>C$318</f>
        <v>27</v>
      </c>
      <c r="D348" s="28" t="s">
        <v>771</v>
      </c>
      <c r="E348" s="28" t="s">
        <v>641</v>
      </c>
      <c r="F348" s="31" t="s">
        <v>646</v>
      </c>
      <c r="G348" s="31"/>
      <c r="H348" s="28" t="s">
        <v>639</v>
      </c>
      <c r="I348" s="28"/>
      <c r="J348" s="28"/>
      <c r="K348" s="28"/>
      <c r="L348" s="28"/>
      <c r="M348" s="28"/>
      <c r="N348" s="28"/>
      <c r="O348" s="28"/>
      <c r="P348" s="28"/>
      <c r="Q348" s="28"/>
      <c r="R348" s="33" t="s">
        <v>645</v>
      </c>
      <c r="S348" s="32" t="s">
        <v>1709</v>
      </c>
      <c r="T348" s="28">
        <v>158</v>
      </c>
      <c r="U348" s="31" t="s">
        <v>307</v>
      </c>
      <c r="V348" s="28">
        <v>1967</v>
      </c>
      <c r="W348" t="s">
        <v>644</v>
      </c>
      <c r="X348" s="30" t="s">
        <v>643</v>
      </c>
      <c r="Y348" s="29" t="s">
        <v>642</v>
      </c>
      <c r="Z348" s="28"/>
      <c r="AA348" s="28"/>
      <c r="AB348" s="28"/>
      <c r="AC348" s="28" t="str">
        <f t="shared" si="11"/>
        <v>PR.158(1967)897</v>
      </c>
      <c r="AD348" s="28" t="str">
        <f t="shared" si="12"/>
        <v>E.F.Kennedy.1967</v>
      </c>
      <c r="AE348" s="45" t="str">
        <f>IF(COUNTIF(EXFOR!G$26:G$45,"*"&amp;AC348&amp;"*")&gt;0,"○",IF(COUNTIF(EXFOR!J$26:J$45,"*"&amp;W348&amp;"*"&amp;V348)&gt;0,"△","×"))</f>
        <v>×</v>
      </c>
    </row>
    <row r="349" spans="1:31" ht="13.5">
      <c r="A349" s="28" t="str">
        <f>A$318</f>
        <v>27Al(a,n)30P</v>
      </c>
      <c r="B349" s="28">
        <f>B$318</f>
        <v>13</v>
      </c>
      <c r="C349" s="28">
        <f>C$318</f>
        <v>27</v>
      </c>
      <c r="D349" s="28" t="s">
        <v>771</v>
      </c>
      <c r="E349" s="28" t="s">
        <v>641</v>
      </c>
      <c r="F349" s="31" t="s">
        <v>640</v>
      </c>
      <c r="G349" s="31"/>
      <c r="H349" s="28" t="s">
        <v>639</v>
      </c>
      <c r="I349" s="28"/>
      <c r="J349" s="28"/>
      <c r="K349" s="28"/>
      <c r="L349" s="28"/>
      <c r="M349" s="28"/>
      <c r="N349" s="28"/>
      <c r="O349" s="28"/>
      <c r="P349" s="28"/>
      <c r="Q349" s="28"/>
      <c r="R349" s="33" t="s">
        <v>638</v>
      </c>
      <c r="S349" s="32" t="s">
        <v>637</v>
      </c>
      <c r="T349" s="28">
        <v>11</v>
      </c>
      <c r="U349" s="31" t="s">
        <v>636</v>
      </c>
      <c r="V349" s="28">
        <v>1966</v>
      </c>
      <c r="W349" t="s">
        <v>635</v>
      </c>
      <c r="X349" s="30" t="s">
        <v>634</v>
      </c>
      <c r="Y349" s="29" t="s">
        <v>633</v>
      </c>
      <c r="Z349" s="28"/>
      <c r="AA349" s="28"/>
      <c r="AB349" s="28"/>
      <c r="AC349" s="28" t="str">
        <f t="shared" si="11"/>
        <v>RRP.11(1966)241</v>
      </c>
      <c r="AD349" s="28" t="str">
        <f t="shared" si="12"/>
        <v>M.T.Magda.1966</v>
      </c>
      <c r="AE349" s="45" t="str">
        <f>IF(COUNTIF(EXFOR!G$26:G$45,"*"&amp;AC349&amp;"*")&gt;0,"○",IF(COUNTIF(EXFOR!J$26:J$45,"*"&amp;W349&amp;"*"&amp;V349)&gt;0,"△","×"))</f>
        <v>×</v>
      </c>
    </row>
  </sheetData>
  <hyperlinks>
    <hyperlink ref="Z3" r:id="rId1" display="http://scitation.aip.org/getpdf/servlet/GetPDFServlet?filetype=pdf&amp;id=PRVCAN000076000004045804000001&amp;idtype=cvips&amp;prog=normal"/>
    <hyperlink ref="Z8" r:id="rId2" display="http://prola.aps.org/pdf/PRC/v56/i2/p1138_1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&amp;C&amp;"さざなみ明朝,標準"&amp;12&amp;A</oddHeader>
    <oddFooter>&amp;C&amp;"さざなみ明朝,標準"&amp;12ページ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C1">
      <pane xSplit="1" topLeftCell="D3" activePane="topRight" state="frozen"/>
      <selection pane="topLeft" activeCell="C1" sqref="C1"/>
      <selection pane="topRight" activeCell="K26" sqref="K26:K45"/>
    </sheetView>
  </sheetViews>
  <sheetFormatPr defaultColWidth="10.875" defaultRowHeight="12.75"/>
  <cols>
    <col min="3" max="3" width="65.875" style="0" bestFit="1" customWidth="1"/>
    <col min="10" max="10" width="25.375" style="0" bestFit="1" customWidth="1"/>
    <col min="11" max="11" width="13.00390625" style="0" bestFit="1" customWidth="1"/>
  </cols>
  <sheetData>
    <row r="1" spans="1:11" s="50" customFormat="1" ht="12.75">
      <c r="A1" s="46" t="s">
        <v>1459</v>
      </c>
      <c r="B1" s="47" t="s">
        <v>1460</v>
      </c>
      <c r="C1" s="47" t="s">
        <v>1461</v>
      </c>
      <c r="D1" s="47" t="s">
        <v>1462</v>
      </c>
      <c r="E1" s="48" t="s">
        <v>1463</v>
      </c>
      <c r="F1" s="48" t="s">
        <v>1464</v>
      </c>
      <c r="G1" s="47" t="s">
        <v>1465</v>
      </c>
      <c r="H1" s="47" t="s">
        <v>1466</v>
      </c>
      <c r="I1" s="49" t="s">
        <v>1467</v>
      </c>
      <c r="J1" t="s">
        <v>1585</v>
      </c>
      <c r="K1" s="54" t="s">
        <v>1586</v>
      </c>
    </row>
    <row r="2" spans="1:11" s="50" customFormat="1" ht="12.75">
      <c r="A2" s="46"/>
      <c r="B2" s="47"/>
      <c r="C2" s="47"/>
      <c r="D2" s="47"/>
      <c r="E2" s="48"/>
      <c r="F2" s="48"/>
      <c r="G2" s="47"/>
      <c r="H2" s="47"/>
      <c r="I2" s="49"/>
      <c r="J2"/>
      <c r="K2" s="54"/>
    </row>
    <row r="3" spans="1:11" s="50" customFormat="1" ht="12.75">
      <c r="A3" s="51">
        <v>13897003</v>
      </c>
      <c r="B3" s="52"/>
      <c r="C3" s="47" t="s">
        <v>1468</v>
      </c>
      <c r="D3" s="47" t="s">
        <v>1469</v>
      </c>
      <c r="E3" s="53">
        <v>0.01</v>
      </c>
      <c r="F3" s="53">
        <v>70000</v>
      </c>
      <c r="G3" s="47" t="s">
        <v>1470</v>
      </c>
      <c r="H3" s="52">
        <v>1997</v>
      </c>
      <c r="J3" t="str">
        <f>D3&amp;H3</f>
        <v>P.E.Koehler et al.1997</v>
      </c>
      <c r="K3" s="54" t="str">
        <f>IF(COUNTIF(NSR!AC$2,"*"&amp;G3&amp;"*")&gt;0,"○",IF(COUNTIF(NSR!AD$2,"*"&amp;SUBSTITUTE(D3," et al.",)&amp;"*"&amp;H3)&gt;0,"△","×"))</f>
        <v>×</v>
      </c>
    </row>
    <row r="4" spans="1:11" s="50" customFormat="1" ht="12.75">
      <c r="A4" s="51">
        <v>13897006</v>
      </c>
      <c r="B4" s="52"/>
      <c r="C4" s="47" t="s">
        <v>1471</v>
      </c>
      <c r="D4" s="47" t="s">
        <v>1469</v>
      </c>
      <c r="E4" s="53">
        <v>0.025</v>
      </c>
      <c r="F4" s="53">
        <v>0.025</v>
      </c>
      <c r="G4" s="47" t="s">
        <v>1470</v>
      </c>
      <c r="H4" s="52">
        <v>1997</v>
      </c>
      <c r="J4" t="str">
        <f aca="true" t="shared" si="0" ref="J4:J45">D4&amp;H4</f>
        <v>P.E.Koehler et al.1997</v>
      </c>
      <c r="K4" s="54" t="str">
        <f>IF(COUNTIF(NSR!AC$2,"*"&amp;G4&amp;"*")&gt;0,"○",IF(COUNTIF(NSR!AD$2,"*"&amp;SUBSTITUTE(D4," et al.",)&amp;"*"&amp;H4)&gt;0,"△","×"))</f>
        <v>×</v>
      </c>
    </row>
    <row r="5" spans="1:11" s="50" customFormat="1" ht="12.75">
      <c r="A5" s="51">
        <v>22681002</v>
      </c>
      <c r="B5" s="52"/>
      <c r="C5" s="47" t="s">
        <v>1472</v>
      </c>
      <c r="D5" s="47" t="s">
        <v>1473</v>
      </c>
      <c r="E5" s="53">
        <v>0.039</v>
      </c>
      <c r="F5" s="53">
        <v>0.039</v>
      </c>
      <c r="G5" s="47" t="s">
        <v>1474</v>
      </c>
      <c r="H5" s="52">
        <v>2001</v>
      </c>
      <c r="J5" t="str">
        <f t="shared" si="0"/>
        <v>J.Wagemans et al.2001</v>
      </c>
      <c r="K5" s="54" t="str">
        <f>IF(COUNTIF(NSR!AC$2,"*"&amp;G5&amp;"*")&gt;0,"○",IF(COUNTIF(NSR!AD$2,"*"&amp;SUBSTITUTE(D5," et al.",)&amp;"*"&amp;H5)&gt;0,"△","×"))</f>
        <v>×</v>
      </c>
    </row>
    <row r="6" spans="1:11" s="50" customFormat="1" ht="12.75">
      <c r="A6" s="51">
        <v>22890002</v>
      </c>
      <c r="B6" s="52"/>
      <c r="C6" s="47" t="s">
        <v>1475</v>
      </c>
      <c r="D6" s="47" t="s">
        <v>1476</v>
      </c>
      <c r="E6" s="53">
        <v>4000</v>
      </c>
      <c r="F6" s="53">
        <v>7900</v>
      </c>
      <c r="G6" s="47" t="s">
        <v>1477</v>
      </c>
      <c r="H6" s="52">
        <v>2007</v>
      </c>
      <c r="J6" t="str">
        <f t="shared" si="0"/>
        <v>L.De Smet et al.2007</v>
      </c>
      <c r="K6" s="54" t="str">
        <f>IF(COUNTIF(NSR!AC$2,"*"&amp;G6&amp;"*")&gt;0,"○",IF(COUNTIF(NSR!AD$2,"*"&amp;SUBSTITUTE(D6," et al.",)&amp;"*"&amp;H6)&gt;0,"△","×"))</f>
        <v>×</v>
      </c>
    </row>
    <row r="7" spans="1:11" s="50" customFormat="1" ht="12.75">
      <c r="A7" s="51">
        <v>22890003</v>
      </c>
      <c r="B7" s="52"/>
      <c r="C7" s="47" t="s">
        <v>1475</v>
      </c>
      <c r="D7" s="47" t="s">
        <v>1476</v>
      </c>
      <c r="E7" s="53">
        <v>420</v>
      </c>
      <c r="F7" s="53">
        <v>120000</v>
      </c>
      <c r="G7" s="47" t="s">
        <v>1477</v>
      </c>
      <c r="H7" s="52">
        <v>2007</v>
      </c>
      <c r="J7" t="str">
        <f t="shared" si="0"/>
        <v>L.De Smet et al.2007</v>
      </c>
      <c r="K7" s="54" t="str">
        <f>IF(COUNTIF(NSR!AC$2,"*"&amp;G7&amp;"*")&gt;0,"○",IF(COUNTIF(NSR!AD$2,"*"&amp;SUBSTITUTE(D7," et al.",)&amp;"*"&amp;H7)&gt;0,"△","×"))</f>
        <v>×</v>
      </c>
    </row>
    <row r="8" spans="1:11" s="50" customFormat="1" ht="12.75">
      <c r="A8" s="46"/>
      <c r="B8" s="47"/>
      <c r="C8" s="47"/>
      <c r="D8" s="47"/>
      <c r="E8" s="48"/>
      <c r="F8" s="48"/>
      <c r="G8" s="47"/>
      <c r="H8" s="47"/>
      <c r="I8" s="49"/>
      <c r="J8">
        <f t="shared" si="0"/>
      </c>
      <c r="K8" s="54"/>
    </row>
    <row r="9" spans="1:11" s="50" customFormat="1" ht="12.75">
      <c r="A9" s="46" t="s">
        <v>1478</v>
      </c>
      <c r="B9" s="52"/>
      <c r="C9" s="47" t="s">
        <v>1479</v>
      </c>
      <c r="D9" s="47" t="s">
        <v>1480</v>
      </c>
      <c r="E9" s="53">
        <v>200000</v>
      </c>
      <c r="F9" s="53">
        <v>1100000</v>
      </c>
      <c r="G9" s="47" t="s">
        <v>1481</v>
      </c>
      <c r="H9" s="52">
        <v>2000</v>
      </c>
      <c r="J9" t="str">
        <f t="shared" si="0"/>
        <v>S.Harissopulos et al.2000</v>
      </c>
      <c r="K9" s="54" t="str">
        <f>IF(COUNTIF(NSR!AC$19:AC$197,"*"&amp;G9&amp;"*")&gt;0,"○",IF(COUNTIF(NSR!AD$19:AD$197,"*"&amp;SUBSTITUTE(D9," et al.",)&amp;"*"&amp;H9)&gt;0,"△","×"))</f>
        <v>△</v>
      </c>
    </row>
    <row r="10" spans="1:11" s="50" customFormat="1" ht="12.75">
      <c r="A10" s="46" t="s">
        <v>1482</v>
      </c>
      <c r="B10" s="52"/>
      <c r="C10" s="47" t="s">
        <v>1483</v>
      </c>
      <c r="D10" s="47" t="s">
        <v>1484</v>
      </c>
      <c r="E10" s="53">
        <v>3100000</v>
      </c>
      <c r="F10" s="53">
        <v>3600000</v>
      </c>
      <c r="G10" s="47" t="s">
        <v>1485</v>
      </c>
      <c r="H10" s="52">
        <v>1986</v>
      </c>
      <c r="J10" t="str">
        <f t="shared" si="0"/>
        <v>C.Pruneau et al.1986</v>
      </c>
      <c r="K10" s="54" t="str">
        <f>IF(COUNTIF(NSR!AC$19:AC$197,"*"&amp;G10&amp;"*")&gt;0,"○",IF(COUNTIF(NSR!AD$19:AD$197,"*"&amp;SUBSTITUTE(D10," et al.",)&amp;"*"&amp;H10)&gt;0,"△","×"))</f>
        <v>○</v>
      </c>
    </row>
    <row r="11" spans="1:11" s="50" customFormat="1" ht="12.75">
      <c r="A11" s="46" t="s">
        <v>1486</v>
      </c>
      <c r="B11" s="52"/>
      <c r="C11" s="47" t="s">
        <v>1483</v>
      </c>
      <c r="D11" s="47" t="s">
        <v>1484</v>
      </c>
      <c r="E11" s="53">
        <v>3100000</v>
      </c>
      <c r="F11" s="53">
        <v>3600000</v>
      </c>
      <c r="G11" s="47" t="s">
        <v>1485</v>
      </c>
      <c r="H11" s="52">
        <v>1986</v>
      </c>
      <c r="J11" t="str">
        <f t="shared" si="0"/>
        <v>C.Pruneau et al.1986</v>
      </c>
      <c r="K11" s="54" t="str">
        <f>IF(COUNTIF(NSR!AC$19:AC$197,"*"&amp;G11&amp;"*")&gt;0,"○",IF(COUNTIF(NSR!AD$19:AD$197,"*"&amp;SUBSTITUTE(D11," et al.",)&amp;"*"&amp;H11)&gt;0,"△","×"))</f>
        <v>○</v>
      </c>
    </row>
    <row r="12" spans="1:11" s="50" customFormat="1" ht="12.75">
      <c r="A12" s="46" t="s">
        <v>1487</v>
      </c>
      <c r="B12" s="52"/>
      <c r="C12" s="47" t="s">
        <v>1483</v>
      </c>
      <c r="D12" s="47" t="s">
        <v>1488</v>
      </c>
      <c r="E12" s="53">
        <v>2000000</v>
      </c>
      <c r="F12" s="53">
        <v>2100000</v>
      </c>
      <c r="G12" s="47" t="s">
        <v>1489</v>
      </c>
      <c r="H12" s="52">
        <v>1977</v>
      </c>
      <c r="J12" t="str">
        <f t="shared" si="0"/>
        <v>D.L.Kennedy et al.1977</v>
      </c>
      <c r="K12" s="54" t="str">
        <f>IF(COUNTIF(NSR!AC$19:AC$197,"*"&amp;G12&amp;"*")&gt;0,"○",IF(COUNTIF(NSR!AD$19:AD$197,"*"&amp;SUBSTITUTE(D12," et al.",)&amp;"*"&amp;H12)&gt;0,"△","×"))</f>
        <v>△</v>
      </c>
    </row>
    <row r="13" spans="1:11" s="50" customFormat="1" ht="12.75">
      <c r="A13" s="46" t="s">
        <v>1490</v>
      </c>
      <c r="B13" s="52"/>
      <c r="C13" s="47" t="s">
        <v>1491</v>
      </c>
      <c r="D13" s="47" t="s">
        <v>1492</v>
      </c>
      <c r="E13" s="53">
        <v>880000</v>
      </c>
      <c r="F13" s="53">
        <v>2000000</v>
      </c>
      <c r="G13" s="47" t="s">
        <v>1493</v>
      </c>
      <c r="H13" s="52">
        <v>1999</v>
      </c>
      <c r="J13" t="str">
        <f t="shared" si="0"/>
        <v>C.Chronidou et al.1999</v>
      </c>
      <c r="K13" s="54" t="str">
        <f>IF(COUNTIF(NSR!AC$19:AC$197,"*"&amp;G13&amp;"*")&gt;0,"○",IF(COUNTIF(NSR!AD$19:AD$197,"*"&amp;SUBSTITUTE(D13," et al.",)&amp;"*"&amp;H13)&gt;0,"△","×"))</f>
        <v>△</v>
      </c>
    </row>
    <row r="14" spans="1:11" s="50" customFormat="1" ht="12.75">
      <c r="A14" s="46" t="s">
        <v>1494</v>
      </c>
      <c r="B14" s="52"/>
      <c r="C14" s="47" t="s">
        <v>1491</v>
      </c>
      <c r="D14" s="47" t="s">
        <v>1492</v>
      </c>
      <c r="E14" s="53">
        <v>1000000</v>
      </c>
      <c r="F14" s="53">
        <v>2000000</v>
      </c>
      <c r="G14" s="47" t="s">
        <v>1493</v>
      </c>
      <c r="H14" s="52">
        <v>1999</v>
      </c>
      <c r="J14" t="str">
        <f t="shared" si="0"/>
        <v>C.Chronidou et al.1999</v>
      </c>
      <c r="K14" s="54" t="str">
        <f>IF(COUNTIF(NSR!AC$19:AC$197,"*"&amp;G14&amp;"*")&gt;0,"○",IF(COUNTIF(NSR!AD$19:AD$197,"*"&amp;SUBSTITUTE(D14," et al.",)&amp;"*"&amp;H14)&gt;0,"△","×"))</f>
        <v>△</v>
      </c>
    </row>
    <row r="15" spans="1:11" s="50" customFormat="1" ht="12.75">
      <c r="A15" s="46" t="s">
        <v>1495</v>
      </c>
      <c r="B15" s="52"/>
      <c r="C15" s="47" t="s">
        <v>1491</v>
      </c>
      <c r="D15" s="47" t="s">
        <v>1492</v>
      </c>
      <c r="E15" s="53">
        <v>1200000</v>
      </c>
      <c r="F15" s="53">
        <v>1200000</v>
      </c>
      <c r="G15" s="47" t="s">
        <v>1493</v>
      </c>
      <c r="H15" s="52">
        <v>1999</v>
      </c>
      <c r="J15" t="str">
        <f t="shared" si="0"/>
        <v>C.Chronidou et al.1999</v>
      </c>
      <c r="K15" s="54" t="str">
        <f>IF(COUNTIF(NSR!AC$19:AC$197,"*"&amp;G15&amp;"*")&gt;0,"○",IF(COUNTIF(NSR!AD$19:AD$197,"*"&amp;SUBSTITUTE(D15," et al.",)&amp;"*"&amp;H15)&gt;0,"△","×"))</f>
        <v>△</v>
      </c>
    </row>
    <row r="16" spans="1:11" s="50" customFormat="1" ht="12.75">
      <c r="A16" s="46" t="s">
        <v>1496</v>
      </c>
      <c r="B16" s="52"/>
      <c r="C16" s="47" t="s">
        <v>1497</v>
      </c>
      <c r="D16" s="47" t="s">
        <v>1480</v>
      </c>
      <c r="E16" s="53">
        <v>470000</v>
      </c>
      <c r="F16" s="53">
        <v>1100000</v>
      </c>
      <c r="G16" s="47" t="s">
        <v>1481</v>
      </c>
      <c r="H16" s="52">
        <v>2000</v>
      </c>
      <c r="J16" t="str">
        <f t="shared" si="0"/>
        <v>S.Harissopulos et al.2000</v>
      </c>
      <c r="K16" s="54" t="str">
        <f>IF(COUNTIF(NSR!AC$19:AC$197,"*"&amp;G16&amp;"*")&gt;0,"○",IF(COUNTIF(NSR!AD$19:AD$197,"*"&amp;SUBSTITUTE(D16," et al.",)&amp;"*"&amp;H16)&gt;0,"△","×"))</f>
        <v>△</v>
      </c>
    </row>
    <row r="17" spans="1:11" s="50" customFormat="1" ht="12.75">
      <c r="A17" s="46" t="s">
        <v>1498</v>
      </c>
      <c r="B17" s="52"/>
      <c r="C17" s="47" t="s">
        <v>1499</v>
      </c>
      <c r="D17" s="47" t="s">
        <v>1480</v>
      </c>
      <c r="E17" s="53">
        <v>0</v>
      </c>
      <c r="F17" s="53">
        <v>0</v>
      </c>
      <c r="G17" s="47" t="s">
        <v>1481</v>
      </c>
      <c r="H17" s="52">
        <v>2000</v>
      </c>
      <c r="J17" t="str">
        <f t="shared" si="0"/>
        <v>S.Harissopulos et al.2000</v>
      </c>
      <c r="K17" s="54" t="str">
        <f>IF(COUNTIF(NSR!AC$19:AC$197,"*"&amp;G17&amp;"*")&gt;0,"○",IF(COUNTIF(NSR!AD$19:AD$197,"*"&amp;SUBSTITUTE(D17," et al.",)&amp;"*"&amp;H17)&gt;0,"△","×"))</f>
        <v>△</v>
      </c>
    </row>
    <row r="18" spans="1:11" s="50" customFormat="1" ht="12.75">
      <c r="A18" s="46"/>
      <c r="B18" s="47"/>
      <c r="C18" s="47"/>
      <c r="D18" s="47"/>
      <c r="E18" s="48"/>
      <c r="F18" s="48"/>
      <c r="G18" s="47"/>
      <c r="H18" s="47"/>
      <c r="I18" s="49"/>
      <c r="J18">
        <f t="shared" si="0"/>
      </c>
      <c r="K18" s="54"/>
    </row>
    <row r="19" spans="1:11" s="50" customFormat="1" ht="12.75">
      <c r="A19" s="46" t="s">
        <v>1500</v>
      </c>
      <c r="B19" s="52">
        <v>2</v>
      </c>
      <c r="C19" s="47" t="s">
        <v>1501</v>
      </c>
      <c r="D19" s="47" t="s">
        <v>1502</v>
      </c>
      <c r="E19" s="53">
        <v>600000000</v>
      </c>
      <c r="F19" s="53">
        <v>600000000</v>
      </c>
      <c r="G19" s="47" t="s">
        <v>1503</v>
      </c>
      <c r="H19" s="52">
        <v>1986</v>
      </c>
      <c r="J19" t="str">
        <f t="shared" si="0"/>
        <v>R.Michel et al.1986</v>
      </c>
      <c r="K19" s="54" t="str">
        <f>IF(COUNTIF(NSR!AC$199:AC$316,"*"&amp;G19&amp;"*")&gt;0,"○",IF(COUNTIF(NSR!AD$199:AD$316,"*"&amp;SUBSTITUTE(D19," et al.",)&amp;"*"&amp;H19)&gt;0,"△","×"))</f>
        <v>×</v>
      </c>
    </row>
    <row r="20" spans="1:11" s="50" customFormat="1" ht="12.75">
      <c r="A20" s="46" t="s">
        <v>1504</v>
      </c>
      <c r="B20" s="52"/>
      <c r="C20" s="47" t="s">
        <v>1505</v>
      </c>
      <c r="D20" s="47" t="s">
        <v>1506</v>
      </c>
      <c r="E20" s="53">
        <v>590000000</v>
      </c>
      <c r="F20" s="53">
        <v>590000000</v>
      </c>
      <c r="G20" s="47" t="s">
        <v>1507</v>
      </c>
      <c r="H20" s="52">
        <v>1971</v>
      </c>
      <c r="J20" t="str">
        <f t="shared" si="0"/>
        <v>J.E.Cline et al.1971</v>
      </c>
      <c r="K20" s="54" t="str">
        <f>IF(COUNTIF(NSR!AC$199:AC$316,"*"&amp;G20&amp;"*")&gt;0,"○",IF(COUNTIF(NSR!AD$199:AD$316,"*"&amp;SUBSTITUTE(D20," et al.",)&amp;"*"&amp;H20)&gt;0,"△","×"))</f>
        <v>×</v>
      </c>
    </row>
    <row r="21" spans="1:11" s="50" customFormat="1" ht="12.75">
      <c r="A21" s="46" t="s">
        <v>1508</v>
      </c>
      <c r="B21" s="52"/>
      <c r="C21" s="47" t="s">
        <v>1509</v>
      </c>
      <c r="D21" s="47" t="s">
        <v>1510</v>
      </c>
      <c r="E21" s="53">
        <v>5700000000</v>
      </c>
      <c r="F21" s="53">
        <v>5700000000</v>
      </c>
      <c r="G21" s="47" t="s">
        <v>1511</v>
      </c>
      <c r="H21" s="52">
        <v>1960</v>
      </c>
      <c r="J21" t="str">
        <f t="shared" si="0"/>
        <v>P.A.Berioff1960</v>
      </c>
      <c r="K21" s="54" t="str">
        <f>IF(COUNTIF(NSR!AC$199:AC$316,"*"&amp;G21&amp;"*")&gt;0,"○",IF(COUNTIF(NSR!AD$199:AD$316,"*"&amp;SUBSTITUTE(D21," et al.",)&amp;"*"&amp;H21)&gt;0,"△","×"))</f>
        <v>×</v>
      </c>
    </row>
    <row r="22" spans="1:11" s="50" customFormat="1" ht="12.75">
      <c r="A22" s="46" t="s">
        <v>1512</v>
      </c>
      <c r="B22" s="52"/>
      <c r="C22" s="47" t="s">
        <v>1513</v>
      </c>
      <c r="D22" s="47" t="s">
        <v>1488</v>
      </c>
      <c r="E22" s="53">
        <v>2000000</v>
      </c>
      <c r="F22" s="53">
        <v>2100000</v>
      </c>
      <c r="G22" s="47" t="s">
        <v>1489</v>
      </c>
      <c r="H22" s="52">
        <v>1977</v>
      </c>
      <c r="J22" t="str">
        <f t="shared" si="0"/>
        <v>D.L.Kennedy et al.1977</v>
      </c>
      <c r="K22" s="54" t="str">
        <f>IF(COUNTIF(NSR!AC$199:AC$316,"*"&amp;G22&amp;"*")&gt;0,"○",IF(COUNTIF(NSR!AD$199:AD$316,"*"&amp;SUBSTITUTE(D22," et al.",)&amp;"*"&amp;H22)&gt;0,"△","×"))</f>
        <v>×</v>
      </c>
    </row>
    <row r="23" spans="1:11" s="50" customFormat="1" ht="12.75">
      <c r="A23" s="46" t="s">
        <v>1514</v>
      </c>
      <c r="B23" s="52"/>
      <c r="C23" s="47" t="s">
        <v>1515</v>
      </c>
      <c r="D23" s="47" t="s">
        <v>1516</v>
      </c>
      <c r="E23" s="53">
        <v>22000000</v>
      </c>
      <c r="F23" s="53">
        <v>52000000</v>
      </c>
      <c r="G23" s="47" t="s">
        <v>1517</v>
      </c>
      <c r="H23" s="52">
        <v>1973</v>
      </c>
      <c r="J23" t="str">
        <f t="shared" si="0"/>
        <v>K.Miyano1973</v>
      </c>
      <c r="K23" s="54" t="str">
        <f>IF(COUNTIF(NSR!AC$199:AC$316,"*"&amp;G23&amp;"*")&gt;0,"○",IF(COUNTIF(NSR!AD$199:AD$316,"*"&amp;SUBSTITUTE(D23," et al.",)&amp;"*"&amp;H23)&gt;0,"△","×"))</f>
        <v>×</v>
      </c>
    </row>
    <row r="24" spans="1:11" s="50" customFormat="1" ht="12.75">
      <c r="A24" s="46" t="s">
        <v>1518</v>
      </c>
      <c r="B24" s="52"/>
      <c r="C24" s="47" t="s">
        <v>1509</v>
      </c>
      <c r="D24" s="47" t="s">
        <v>1519</v>
      </c>
      <c r="E24" s="53">
        <v>28000000</v>
      </c>
      <c r="F24" s="53">
        <v>55000000</v>
      </c>
      <c r="G24" s="47" t="s">
        <v>1520</v>
      </c>
      <c r="H24" s="52">
        <v>1965</v>
      </c>
      <c r="J24" t="str">
        <f t="shared" si="0"/>
        <v>M.Furukawa et al.1965</v>
      </c>
      <c r="K24" s="54" t="str">
        <f>IF(COUNTIF(NSR!AC$199:AC$316,"*"&amp;G24&amp;"*")&gt;0,"○",IF(COUNTIF(NSR!AD$199:AD$316,"*"&amp;SUBSTITUTE(D24," et al.",)&amp;"*"&amp;H24)&gt;0,"△","×"))</f>
        <v>×</v>
      </c>
    </row>
    <row r="25" spans="1:11" s="50" customFormat="1" ht="12.75">
      <c r="A25" s="46"/>
      <c r="B25" s="47"/>
      <c r="C25" s="47"/>
      <c r="D25" s="47"/>
      <c r="E25" s="48"/>
      <c r="F25" s="48"/>
      <c r="G25" s="47"/>
      <c r="H25" s="47"/>
      <c r="I25" s="49"/>
      <c r="J25">
        <f t="shared" si="0"/>
      </c>
      <c r="K25" s="54"/>
    </row>
    <row r="26" spans="1:11" s="50" customFormat="1" ht="12.75">
      <c r="A26" s="46" t="s">
        <v>1521</v>
      </c>
      <c r="B26" s="47" t="s">
        <v>1522</v>
      </c>
      <c r="C26" s="47" t="s">
        <v>1523</v>
      </c>
      <c r="D26" s="47" t="s">
        <v>1524</v>
      </c>
      <c r="E26" s="53">
        <v>15000000000</v>
      </c>
      <c r="F26" s="53">
        <v>15000000000</v>
      </c>
      <c r="G26" s="47" t="s">
        <v>1525</v>
      </c>
      <c r="H26" s="52">
        <v>1985</v>
      </c>
      <c r="J26" t="str">
        <f t="shared" si="0"/>
        <v>V.P.Bamblevskij1985</v>
      </c>
      <c r="K26" s="54" t="str">
        <f>IF(COUNTIF(NSR!AC$318:AC$349,"*"&amp;G26&amp;"*")&gt;0,"○",IF(COUNTIF(NSR!AD$318:AD$349,"*"&amp;SUBSTITUTE(D26," et al.",)&amp;"*"&amp;H26)&gt;0,"△","×"))</f>
        <v>×</v>
      </c>
    </row>
    <row r="27" spans="1:11" s="50" customFormat="1" ht="12.75">
      <c r="A27" s="46" t="s">
        <v>1521</v>
      </c>
      <c r="B27" s="47" t="s">
        <v>1526</v>
      </c>
      <c r="C27" s="47" t="s">
        <v>1527</v>
      </c>
      <c r="D27" s="47" t="s">
        <v>1524</v>
      </c>
      <c r="E27" s="53">
        <v>15000000000</v>
      </c>
      <c r="F27" s="53">
        <v>15000000000</v>
      </c>
      <c r="G27" s="47" t="s">
        <v>1525</v>
      </c>
      <c r="H27" s="52">
        <v>1985</v>
      </c>
      <c r="J27" t="str">
        <f t="shared" si="0"/>
        <v>V.P.Bamblevskij1985</v>
      </c>
      <c r="K27" s="54" t="str">
        <f>IF(COUNTIF(NSR!AC$318:AC$349,"*"&amp;G27&amp;"*")&gt;0,"○",IF(COUNTIF(NSR!AD$318:AD$349,"*"&amp;SUBSTITUTE(D27," et al.",)&amp;"*"&amp;H27)&gt;0,"△","×"))</f>
        <v>×</v>
      </c>
    </row>
    <row r="28" spans="1:11" s="50" customFormat="1" ht="12.75">
      <c r="A28" s="46" t="s">
        <v>1528</v>
      </c>
      <c r="B28" s="52"/>
      <c r="C28" s="47" t="s">
        <v>1529</v>
      </c>
      <c r="D28" s="47" t="s">
        <v>1502</v>
      </c>
      <c r="E28" s="53">
        <v>32000000</v>
      </c>
      <c r="F28" s="53">
        <v>170000000</v>
      </c>
      <c r="G28" s="47" t="s">
        <v>1530</v>
      </c>
      <c r="H28" s="52">
        <v>1980</v>
      </c>
      <c r="J28" t="str">
        <f t="shared" si="0"/>
        <v>R.Michel et al.1980</v>
      </c>
      <c r="K28" s="54" t="str">
        <f>IF(COUNTIF(NSR!AC$318:AC$349,"*"&amp;G28&amp;"*")&gt;0,"○",IF(COUNTIF(NSR!AD$318:AD$349,"*"&amp;SUBSTITUTE(D28," et al.",)&amp;"*"&amp;H28)&gt;0,"△","×"))</f>
        <v>×</v>
      </c>
    </row>
    <row r="29" spans="1:11" s="50" customFormat="1" ht="12.75">
      <c r="A29" s="46" t="s">
        <v>1531</v>
      </c>
      <c r="B29" s="52"/>
      <c r="C29" s="47" t="s">
        <v>1532</v>
      </c>
      <c r="D29" s="47" t="s">
        <v>1502</v>
      </c>
      <c r="E29" s="53">
        <v>39000000</v>
      </c>
      <c r="F29" s="53">
        <v>170000000</v>
      </c>
      <c r="G29" s="47" t="s">
        <v>1530</v>
      </c>
      <c r="H29" s="52">
        <v>1980</v>
      </c>
      <c r="J29" t="str">
        <f t="shared" si="0"/>
        <v>R.Michel et al.1980</v>
      </c>
      <c r="K29" s="54" t="str">
        <f>IF(COUNTIF(NSR!AC$318:AC$349,"*"&amp;G29&amp;"*")&gt;0,"○",IF(COUNTIF(NSR!AD$318:AD$349,"*"&amp;SUBSTITUTE(D29," et al.",)&amp;"*"&amp;H29)&gt;0,"△","×"))</f>
        <v>×</v>
      </c>
    </row>
    <row r="30" spans="1:11" s="50" customFormat="1" ht="12.75">
      <c r="A30" s="46" t="s">
        <v>1533</v>
      </c>
      <c r="B30" s="52">
        <v>1</v>
      </c>
      <c r="C30" s="47" t="s">
        <v>1534</v>
      </c>
      <c r="D30" s="47" t="s">
        <v>1535</v>
      </c>
      <c r="E30" s="53">
        <v>44000000</v>
      </c>
      <c r="F30" s="53">
        <v>49000000</v>
      </c>
      <c r="G30" s="47" t="s">
        <v>1536</v>
      </c>
      <c r="H30" s="52">
        <v>1986</v>
      </c>
      <c r="J30" t="str">
        <f t="shared" si="0"/>
        <v>S.S.Rattan et al.1986</v>
      </c>
      <c r="K30" s="54" t="str">
        <f>IF(COUNTIF(NSR!AC$318:AC$349,"*"&amp;G30&amp;"*")&gt;0,"○",IF(COUNTIF(NSR!AD$318:AD$349,"*"&amp;SUBSTITUTE(D30," et al.",)&amp;"*"&amp;H30)&gt;0,"△","×"))</f>
        <v>×</v>
      </c>
    </row>
    <row r="31" spans="1:11" s="50" customFormat="1" ht="12.75">
      <c r="A31" s="46" t="s">
        <v>1533</v>
      </c>
      <c r="B31" s="52">
        <v>2</v>
      </c>
      <c r="C31" s="47" t="s">
        <v>1537</v>
      </c>
      <c r="D31" s="47" t="s">
        <v>1535</v>
      </c>
      <c r="E31" s="53">
        <v>44000000</v>
      </c>
      <c r="F31" s="53">
        <v>49000000</v>
      </c>
      <c r="G31" s="47" t="s">
        <v>1536</v>
      </c>
      <c r="H31" s="52">
        <v>1986</v>
      </c>
      <c r="J31" t="str">
        <f t="shared" si="0"/>
        <v>S.S.Rattan et al.1986</v>
      </c>
      <c r="K31" s="54" t="str">
        <f>IF(COUNTIF(NSR!AC$318:AC$349,"*"&amp;G31&amp;"*")&gt;0,"○",IF(COUNTIF(NSR!AD$318:AD$349,"*"&amp;SUBSTITUTE(D31," et al.",)&amp;"*"&amp;H31)&gt;0,"△","×"))</f>
        <v>×</v>
      </c>
    </row>
    <row r="32" spans="1:11" s="50" customFormat="1" ht="12.75">
      <c r="A32" s="46" t="s">
        <v>1538</v>
      </c>
      <c r="B32" s="52"/>
      <c r="C32" s="47" t="s">
        <v>1539</v>
      </c>
      <c r="D32" s="47" t="s">
        <v>1540</v>
      </c>
      <c r="E32" s="53">
        <v>10000000</v>
      </c>
      <c r="F32" s="53">
        <v>28000000</v>
      </c>
      <c r="G32" s="47" t="s">
        <v>1541</v>
      </c>
      <c r="H32" s="52">
        <v>1979</v>
      </c>
      <c r="J32" t="str">
        <f t="shared" si="0"/>
        <v>S.M.Sahakundu et al.1979</v>
      </c>
      <c r="K32" s="54" t="str">
        <f>IF(COUNTIF(NSR!AC$318:AC$349,"*"&amp;G32&amp;"*")&gt;0,"○",IF(COUNTIF(NSR!AD$318:AD$349,"*"&amp;SUBSTITUTE(D32," et al.",)&amp;"*"&amp;H32)&gt;0,"△","×"))</f>
        <v>×</v>
      </c>
    </row>
    <row r="33" spans="1:11" s="50" customFormat="1" ht="12.75">
      <c r="A33" s="46" t="s">
        <v>1542</v>
      </c>
      <c r="B33" s="52"/>
      <c r="C33" s="47" t="s">
        <v>1543</v>
      </c>
      <c r="D33" s="47" t="s">
        <v>1544</v>
      </c>
      <c r="E33" s="53">
        <v>3000000</v>
      </c>
      <c r="F33" s="53">
        <v>3700000</v>
      </c>
      <c r="G33" s="47" t="s">
        <v>1545</v>
      </c>
      <c r="H33" s="52">
        <v>1986</v>
      </c>
      <c r="J33" t="str">
        <f t="shared" si="0"/>
        <v>B.Holmqvist et al.1986</v>
      </c>
      <c r="K33" s="54" t="str">
        <f>IF(COUNTIF(NSR!AC$318:AC$349,"*"&amp;G33&amp;"*")&gt;0,"○",IF(COUNTIF(NSR!AD$318:AD$349,"*"&amp;SUBSTITUTE(D33," et al.",)&amp;"*"&amp;H33)&gt;0,"△","×"))</f>
        <v>○</v>
      </c>
    </row>
    <row r="34" spans="1:11" s="50" customFormat="1" ht="12.75">
      <c r="A34" s="46" t="s">
        <v>1546</v>
      </c>
      <c r="B34" s="52"/>
      <c r="C34" s="47" t="s">
        <v>1547</v>
      </c>
      <c r="D34" s="47" t="s">
        <v>1548</v>
      </c>
      <c r="E34" s="53">
        <v>3200000</v>
      </c>
      <c r="F34" s="53">
        <v>6100000</v>
      </c>
      <c r="G34" s="47" t="s">
        <v>1549</v>
      </c>
      <c r="H34" s="52">
        <v>1978</v>
      </c>
      <c r="J34" t="str">
        <f t="shared" si="0"/>
        <v>D.S.Flynn et al.1978</v>
      </c>
      <c r="K34" s="54" t="str">
        <f>IF(COUNTIF(NSR!AC$318:AC$349,"*"&amp;G34&amp;"*")&gt;0,"○",IF(COUNTIF(NSR!AD$318:AD$349,"*"&amp;SUBSTITUTE(D34," et al.",)&amp;"*"&amp;H34)&gt;0,"△","×"))</f>
        <v>×</v>
      </c>
    </row>
    <row r="35" spans="1:11" s="50" customFormat="1" ht="12.75">
      <c r="A35" s="46" t="s">
        <v>1550</v>
      </c>
      <c r="B35" s="52"/>
      <c r="C35" s="47" t="s">
        <v>1547</v>
      </c>
      <c r="D35" s="47" t="s">
        <v>1548</v>
      </c>
      <c r="E35" s="53">
        <v>3500000</v>
      </c>
      <c r="F35" s="53">
        <v>5500000</v>
      </c>
      <c r="G35" s="47" t="s">
        <v>1549</v>
      </c>
      <c r="H35" s="52">
        <v>1978</v>
      </c>
      <c r="J35" t="str">
        <f t="shared" si="0"/>
        <v>D.S.Flynn et al.1978</v>
      </c>
      <c r="K35" s="54" t="str">
        <f>IF(COUNTIF(NSR!AC$318:AC$349,"*"&amp;G35&amp;"*")&gt;0,"○",IF(COUNTIF(NSR!AD$318:AD$349,"*"&amp;SUBSTITUTE(D35," et al.",)&amp;"*"&amp;H35)&gt;0,"△","×"))</f>
        <v>×</v>
      </c>
    </row>
    <row r="36" spans="1:11" s="50" customFormat="1" ht="12.75">
      <c r="A36" s="46" t="s">
        <v>1551</v>
      </c>
      <c r="B36" s="52"/>
      <c r="C36" s="47" t="s">
        <v>1552</v>
      </c>
      <c r="D36" s="47" t="s">
        <v>1553</v>
      </c>
      <c r="E36" s="53">
        <v>33000000</v>
      </c>
      <c r="F36" s="53">
        <v>48000000</v>
      </c>
      <c r="G36" s="47" t="s">
        <v>1554</v>
      </c>
      <c r="H36" s="52">
        <v>1976</v>
      </c>
      <c r="J36" t="str">
        <f t="shared" si="0"/>
        <v>H.J.Probst et al.1976</v>
      </c>
      <c r="K36" s="54" t="str">
        <f>IF(COUNTIF(NSR!AC$318:AC$349,"*"&amp;G36&amp;"*")&gt;0,"○",IF(COUNTIF(NSR!AD$318:AD$349,"*"&amp;SUBSTITUTE(D36," et al.",)&amp;"*"&amp;H36)&gt;0,"△","×"))</f>
        <v>×</v>
      </c>
    </row>
    <row r="37" spans="1:11" s="50" customFormat="1" ht="12.75">
      <c r="A37" s="46" t="s">
        <v>1555</v>
      </c>
      <c r="B37" s="52"/>
      <c r="C37" s="47" t="s">
        <v>1539</v>
      </c>
      <c r="D37" s="47" t="s">
        <v>1556</v>
      </c>
      <c r="E37" s="53">
        <v>5200000</v>
      </c>
      <c r="F37" s="53">
        <v>11000000</v>
      </c>
      <c r="G37" s="47" t="s">
        <v>1557</v>
      </c>
      <c r="H37" s="52">
        <v>1964</v>
      </c>
      <c r="J37" t="str">
        <f t="shared" si="0"/>
        <v>P.H.Stelson et al.1964</v>
      </c>
      <c r="K37" s="54" t="str">
        <f>IF(COUNTIF(NSR!AC$318:AC$349,"*"&amp;G37&amp;"*")&gt;0,"○",IF(COUNTIF(NSR!AD$318:AD$349,"*"&amp;SUBSTITUTE(D37," et al.",)&amp;"*"&amp;H37)&gt;0,"△","×"))</f>
        <v>×</v>
      </c>
    </row>
    <row r="38" spans="1:11" s="50" customFormat="1" ht="12.75">
      <c r="A38" s="46" t="s">
        <v>1558</v>
      </c>
      <c r="B38" s="52"/>
      <c r="C38" s="47" t="s">
        <v>1559</v>
      </c>
      <c r="D38" s="47" t="s">
        <v>1560</v>
      </c>
      <c r="E38" s="53">
        <v>0</v>
      </c>
      <c r="F38" s="53">
        <v>34000000</v>
      </c>
      <c r="G38" s="47" t="s">
        <v>1561</v>
      </c>
      <c r="H38" s="52">
        <v>1982</v>
      </c>
      <c r="J38" t="str">
        <f t="shared" si="0"/>
        <v>D.J.Frantsvog et al.1982</v>
      </c>
      <c r="K38" s="54" t="str">
        <f>IF(COUNTIF(NSR!AC$318:AC$349,"*"&amp;G38&amp;"*")&gt;0,"○",IF(COUNTIF(NSR!AD$318:AD$349,"*"&amp;SUBSTITUTE(D38," et al.",)&amp;"*"&amp;H38)&gt;0,"△","×"))</f>
        <v>×</v>
      </c>
    </row>
    <row r="39" spans="1:11" s="50" customFormat="1" ht="12.75">
      <c r="A39" s="46" t="s">
        <v>1562</v>
      </c>
      <c r="B39" s="52"/>
      <c r="C39" s="47" t="s">
        <v>1563</v>
      </c>
      <c r="D39" s="47" t="s">
        <v>1560</v>
      </c>
      <c r="E39" s="53">
        <v>9500000</v>
      </c>
      <c r="F39" s="53">
        <v>34000000</v>
      </c>
      <c r="G39" s="47" t="s">
        <v>1561</v>
      </c>
      <c r="H39" s="52">
        <v>1982</v>
      </c>
      <c r="J39" t="str">
        <f t="shared" si="0"/>
        <v>D.J.Frantsvog et al.1982</v>
      </c>
      <c r="K39" s="54" t="str">
        <f>IF(COUNTIF(NSR!AC$318:AC$349,"*"&amp;G39&amp;"*")&gt;0,"○",IF(COUNTIF(NSR!AD$318:AD$349,"*"&amp;SUBSTITUTE(D39," et al.",)&amp;"*"&amp;H39)&gt;0,"△","×"))</f>
        <v>×</v>
      </c>
    </row>
    <row r="40" spans="1:11" s="50" customFormat="1" ht="12.75">
      <c r="A40" s="46" t="s">
        <v>1564</v>
      </c>
      <c r="B40" s="52"/>
      <c r="C40" s="47" t="s">
        <v>1565</v>
      </c>
      <c r="D40" s="47" t="s">
        <v>1566</v>
      </c>
      <c r="E40" s="53">
        <v>32000000</v>
      </c>
      <c r="F40" s="53">
        <v>41000000</v>
      </c>
      <c r="G40" s="47" t="s">
        <v>1567</v>
      </c>
      <c r="H40" s="52">
        <v>1953</v>
      </c>
      <c r="J40" t="str">
        <f t="shared" si="0"/>
        <v>M.Lindner et al.1953</v>
      </c>
      <c r="K40" s="54" t="str">
        <f>IF(COUNTIF(NSR!AC$318:AC$349,"*"&amp;G40&amp;"*")&gt;0,"○",IF(COUNTIF(NSR!AD$318:AD$349,"*"&amp;SUBSTITUTE(D40," et al.",)&amp;"*"&amp;H40)&gt;0,"△","×"))</f>
        <v>×</v>
      </c>
    </row>
    <row r="41" spans="1:11" s="50" customFormat="1" ht="12.75">
      <c r="A41" s="46" t="s">
        <v>1568</v>
      </c>
      <c r="B41" s="52"/>
      <c r="C41" s="47" t="s">
        <v>1565</v>
      </c>
      <c r="D41" s="47" t="s">
        <v>1566</v>
      </c>
      <c r="E41" s="53">
        <v>42000000</v>
      </c>
      <c r="F41" s="53">
        <v>380000000</v>
      </c>
      <c r="G41" s="47" t="s">
        <v>1567</v>
      </c>
      <c r="H41" s="52">
        <v>1953</v>
      </c>
      <c r="J41" t="str">
        <f t="shared" si="0"/>
        <v>M.Lindner et al.1953</v>
      </c>
      <c r="K41" s="54" t="str">
        <f>IF(COUNTIF(NSR!AC$318:AC$349,"*"&amp;G41&amp;"*")&gt;0,"○",IF(COUNTIF(NSR!AD$318:AD$349,"*"&amp;SUBSTITUTE(D41," et al.",)&amp;"*"&amp;H41)&gt;0,"△","×"))</f>
        <v>×</v>
      </c>
    </row>
    <row r="42" spans="1:11" s="50" customFormat="1" ht="12.75">
      <c r="A42" s="46" t="s">
        <v>1569</v>
      </c>
      <c r="B42" s="52"/>
      <c r="C42" s="47" t="s">
        <v>1570</v>
      </c>
      <c r="D42" s="47" t="s">
        <v>1571</v>
      </c>
      <c r="E42" s="53">
        <v>2700000</v>
      </c>
      <c r="F42" s="53">
        <v>3200000</v>
      </c>
      <c r="G42" s="47" t="s">
        <v>1572</v>
      </c>
      <c r="H42" s="52">
        <v>1974</v>
      </c>
      <c r="J42" t="str">
        <f t="shared" si="0"/>
        <v>A.J.Howard et al.1974</v>
      </c>
      <c r="K42" s="54" t="str">
        <f>IF(COUNTIF(NSR!AC$318:AC$349,"*"&amp;G42&amp;"*")&gt;0,"○",IF(COUNTIF(NSR!AD$318:AD$349,"*"&amp;SUBSTITUTE(D42," et al.",)&amp;"*"&amp;H42)&gt;0,"△","×"))</f>
        <v>○</v>
      </c>
    </row>
    <row r="43" spans="1:11" s="50" customFormat="1" ht="12.75">
      <c r="A43" s="46" t="s">
        <v>1573</v>
      </c>
      <c r="B43" s="52"/>
      <c r="C43" s="47" t="s">
        <v>1574</v>
      </c>
      <c r="D43" s="47" t="s">
        <v>1575</v>
      </c>
      <c r="E43" s="53">
        <v>8199999.999999999</v>
      </c>
      <c r="F43" s="53">
        <v>24000000</v>
      </c>
      <c r="G43" s="47" t="s">
        <v>1576</v>
      </c>
      <c r="H43" s="52">
        <v>1968</v>
      </c>
      <c r="J43" t="str">
        <f t="shared" si="0"/>
        <v>A.V.Spassky et al.1968</v>
      </c>
      <c r="K43" s="54" t="str">
        <f>IF(COUNTIF(NSR!AC$318:AC$349,"*"&amp;G43&amp;"*")&gt;0,"○",IF(COUNTIF(NSR!AD$318:AD$349,"*"&amp;SUBSTITUTE(D43," et al.",)&amp;"*"&amp;H43)&gt;0,"△","×"))</f>
        <v>×</v>
      </c>
    </row>
    <row r="44" spans="1:11" s="50" customFormat="1" ht="12.75">
      <c r="A44" s="46" t="s">
        <v>1577</v>
      </c>
      <c r="B44" s="52"/>
      <c r="C44" s="47" t="s">
        <v>1578</v>
      </c>
      <c r="D44" s="47" t="s">
        <v>1579</v>
      </c>
      <c r="E44" s="53">
        <v>3000000</v>
      </c>
      <c r="F44" s="53">
        <v>35000000</v>
      </c>
      <c r="G44" s="47" t="s">
        <v>1580</v>
      </c>
      <c r="H44" s="52">
        <v>1996</v>
      </c>
      <c r="J44" t="str">
        <f t="shared" si="0"/>
        <v>Y.Itoh et al.1996</v>
      </c>
      <c r="K44" s="54" t="str">
        <f>IF(COUNTIF(NSR!AC$318:AC$349,"*"&amp;G44&amp;"*")&gt;0,"○",IF(COUNTIF(NSR!AD$318:AD$349,"*"&amp;SUBSTITUTE(D44," et al.",)&amp;"*"&amp;H44)&gt;0,"△","×"))</f>
        <v>×</v>
      </c>
    </row>
    <row r="45" spans="1:11" s="50" customFormat="1" ht="12.75">
      <c r="A45" s="46" t="s">
        <v>1581</v>
      </c>
      <c r="B45" s="52"/>
      <c r="C45" s="47" t="s">
        <v>1582</v>
      </c>
      <c r="D45" s="47" t="s">
        <v>1583</v>
      </c>
      <c r="E45" s="53">
        <v>30000000</v>
      </c>
      <c r="F45" s="53">
        <v>69000000</v>
      </c>
      <c r="G45" s="47" t="s">
        <v>1584</v>
      </c>
      <c r="H45" s="52">
        <v>1997</v>
      </c>
      <c r="J45" t="str">
        <f t="shared" si="0"/>
        <v>S.Mukherjee et al.1997</v>
      </c>
      <c r="K45" s="54" t="str">
        <f>IF(COUNTIF(NSR!AC$318:AC$349,"*"&amp;G45&amp;"*")&gt;0,"○",IF(COUNTIF(NSR!AD$318:AD$349,"*"&amp;SUBSTITUTE(D45," et al.",)&amp;"*"&amp;H45)&gt;0,"△","×"))</f>
        <v>×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&amp;C&amp;"さざなみ明朝,標準"&amp;12&amp;A</oddHeader>
    <oddFooter>&amp;C&amp;"さざなみ明朝,標準"&amp;12ページ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nrdf</cp:lastModifiedBy>
  <dcterms:modified xsi:type="dcterms:W3CDTF">2009-09-18T01:15:08Z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